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AD71A3FB-0147-49F6-B077-ADC28C0AF672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öffentliche Einrichtungen" sheetId="16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Grundreinigung'!$A$8:$V$18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Grundreinigung'!$A$8:$T$59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H26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S9" i="6"/>
  <c r="Q18" i="6"/>
  <c r="C12" i="7"/>
  <c r="S10" i="6"/>
  <c r="S11" i="6"/>
  <c r="S12" i="6"/>
  <c r="S13" i="6"/>
  <c r="S14" i="6"/>
  <c r="S15" i="6"/>
  <c r="S16" i="6"/>
  <c r="S17" i="6"/>
  <c r="J10" i="6"/>
  <c r="J11" i="6"/>
  <c r="J12" i="6"/>
  <c r="J13" i="6"/>
  <c r="J14" i="6"/>
  <c r="J15" i="6"/>
  <c r="J16" i="6"/>
  <c r="J17" i="6"/>
  <c r="J9" i="6"/>
  <c r="A9" i="6"/>
  <c r="E47" i="10"/>
  <c r="E49" i="10"/>
  <c r="E51" i="10"/>
  <c r="D53" i="10"/>
  <c r="H47" i="10"/>
  <c r="H49" i="10"/>
  <c r="H51" i="10"/>
  <c r="G53" i="10"/>
  <c r="E25" i="10"/>
  <c r="E26" i="10"/>
  <c r="G26" i="10"/>
  <c r="G47" i="10"/>
  <c r="G49" i="10"/>
  <c r="G51" i="10"/>
  <c r="R18" i="6"/>
  <c r="D12" i="7"/>
  <c r="H25" i="9"/>
  <c r="H26" i="9"/>
  <c r="H47" i="9"/>
  <c r="H49" i="9"/>
  <c r="H51" i="9"/>
  <c r="G53" i="9"/>
  <c r="E25" i="9"/>
  <c r="E26" i="9"/>
  <c r="E47" i="9"/>
  <c r="E49" i="9"/>
  <c r="E51" i="9"/>
  <c r="D53" i="9"/>
  <c r="L18" i="6"/>
  <c r="B11" i="7"/>
  <c r="C11" i="7"/>
  <c r="M18" i="6"/>
  <c r="N18" i="6"/>
  <c r="D11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<sst xmlns="http://schemas.openxmlformats.org/spreadsheetml/2006/main" count="715" uniqueCount="349">
  <si>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</si>
  <si>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</si>
  <si>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</si>
  <si>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</si>
  <si>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</si>
  <si>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</si>
  <si>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</si>
  <si>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</si>
  <si>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</si>
  <si>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</si>
  <si>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</si>
  <si>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</si>
  <si>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</si>
  <si>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</si>
  <si>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</si>
  <si>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</si>
  <si>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</si>
  <si>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</si>
  <si>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</si>
  <si>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</si>
  <si>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</si>
  <si>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</si>
  <si>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</si>
  <si>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</si>
  <si>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</si>
  <si>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</si>
  <si>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</si>
  <si>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</si>
  <si>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</si>
  <si>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</si>
  <si>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</si>
  <si>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</si>
  <si>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</si>
  <si>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</si>
  <si>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</si>
  <si>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</si>
  <si>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</si>
  <si>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</si>
  <si>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</si>
  <si>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</si>
  <si>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</si>
  <si>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</si>
  <si>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</si>
  <si>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</si>
  <si>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</si>
  <si>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</si>
  <si>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</si>
  <si>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</si>
  <si>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</si>
  <si>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</si>
  <si>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</si>
  <si>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</si>
  <si>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</si>
  <si>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</si>
  <si>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</si>
  <si>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</si>
  <si>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</si>
  <si>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</si>
  <si>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</si>
  <si>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</si>
  <si>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</si>
  <si>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</si>
  <si>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</si>
  <si>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</si>
  <si>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</si>
  <si>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</si>
  <si>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</si>
  <si>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</si>
  <si>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</si>
  <si>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</si>
  <si>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</si>
  <si>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</si>
  <si>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</si>
  <si>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</si>
  <si>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</si>
  <si>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</si>
  <si>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</si>
  <si>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</si>
  <si>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</si>
  <si>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</si>
  <si>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</si>
  <si>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</si>
  <si>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</si>
  <si>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</si>
  <si>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</si>
  <si>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</si>
  <si>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</si>
  <si>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</si>
  <si>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</si>
  <si>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</si>
  <si>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</si>
  <si>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</si>
  <si>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</si>
  <si>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</si>
  <si>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</si>
  <si>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</si>
  <si>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</si>
  <si>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</si>
  <si>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</si>
  <si>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</si>
  <si>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</si>
  <si>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</si>
  <si>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</si>
  <si>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</si>
  <si>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</si>
  <si>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</si>
  <si>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</si>
  <si>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</si>
  <si>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</si>
  <si>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</si>
  <si>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</si>
  <si>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</si>
  <si>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</si>
  <si>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</si>
  <si>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</si>
  <si>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</si>
  <si>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</si>
  <si>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</si>
  <si>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</si>
  <si>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</si>
  <si>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</si>
  <si>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</si>
  <si>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</si>
  <si>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</si>
  <si>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</si>
  <si>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</si>
  <si>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</si>
  <si>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</si>
  <si>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</si>
  <si>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</si>
  <si>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</si>
  <si>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</si>
  <si>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</si>
  <si>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</si>
  <si>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</si>
  <si>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</si>
  <si>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</si>
  <si>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</si>
  <si>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</si>
  <si>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</si>
  <si>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</si>
  <si>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</si>
  <si>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</si>
  <si>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</si>
  <si>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</si>
  <si>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</si>
  <si>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</si>
  <si>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</si>
  <si>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</si>
  <si>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</si>
  <si>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</si>
  <si>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</si>
  <si>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</si>
  <si>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</si>
  <si>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</si>
  <si>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</si>
  <si>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</si>
  <si>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</si>
  <si>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</si>
  <si>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</si>
  <si>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</si>
  <si>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</si>
  <si>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</si>
  <si>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</si>
  <si>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</si>
  <si>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</si>
  <si>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</si>
  <si>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</si>
  <si>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</si>
  <si>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</si>
  <si>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</si>
  <si>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</si>
  <si>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</si>
  <si>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</si>
  <si>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</si>
  <si>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</si>
  <si>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</si>
  <si>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</si>
  <si>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</si>
  <si>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</si>
  <si>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</si>
  <si>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</si>
  <si>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</si>
  <si>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</si>
  <si>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</si>
  <si>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</si>
  <si>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</si>
  <si>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</si>
  <si>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</si>
  <si>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</si>
  <si>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</si>
  <si>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</si>
  <si>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</si>
  <si>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</si>
  <si>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</si>
  <si>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</si>
  <si>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</si>
  <si>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</si>
  <si>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</si>
  <si>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</si>
  <si>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</si>
  <si>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</si>
  <si>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</si>
  <si>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</si>
  <si>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</si>
  <si>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</si>
  <si>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</si>
  <si>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</si>
  <si>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</si>
  <si>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</si>
  <si>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</si>
  <si>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</si>
  <si>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</si>
  <si>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</si>
  <si>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</si>
  <si>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</si>
  <si>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</si>
  <si>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</si>
  <si>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</si>
  <si>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</si>
  <si>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</si>
  <si>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</si>
  <si>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</si>
  <si>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</si>
  <si>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</si>
  <si>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</si>
  <si>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</si>
  <si>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</si>
  <si>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</si>
  <si>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</si>
  <si>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</si>
  <si>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</si>
  <si>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</si>
  <si>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</si>
  <si>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</si>
  <si>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</si>
  <si>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</si>
  <si>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</si>
  <si>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</si>
  <si>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</si>
  <si>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</si>
  <si>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</si>
  <si>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</si>
  <si>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</si>
  <si>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</si>
  <si>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</si>
  <si>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</si>
  <si>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</si>
  <si>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</si>
  <si>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</si>
  <si>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</si>
  <si>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</si>
  <si>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</si>
  <si>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</si>
  <si>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</si>
  <si>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</si>
  <si>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</si>
  <si>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</si>
  <si>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</si>
  <si>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</si>
  <si>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</si>
  <si>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</si>
  <si>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</si>
  <si>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</si>
  <si>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</si>
  <si>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</si>
  <si>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</si>
  <si>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</si>
  <si>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</si>
  <si>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</si>
  <si>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</si>
  <si>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</si>
  <si>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</si>
  <si>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</si>
  <si>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</si>
  <si>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</si>
  <si>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</si>
  <si>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</si>
  <si>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</si>
  <si>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</si>
  <si>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</si>
  <si>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</si>
  <si>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</si>
  <si>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</si>
  <si>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</si>
  <si>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</si>
  <si>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</si>
  <si>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</si>
  <si>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</si>
  <si>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</si>
  <si>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</si>
  <si>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</si>
  <si>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</si>
  <si>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</si>
  <si>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</si>
  <si>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</si>
  <si>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</si>
  <si>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</si>
  <si>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</si>
  <si>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</si>
  <si>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</si>
  <si>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</si>
  <si>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</si>
  <si>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</si>
  <si>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</si>
  <si>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</si>
  <si>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</si>
  <si>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</si>
  <si>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</si>
  <si>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</si>
  <si>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</si>
  <si>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</si>
  <si>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I</t>
  </si>
  <si>
    <t>Bayern</t>
  </si>
  <si>
    <t>3 x wöchentlich (Mo,Mi,Fr)</t>
  </si>
  <si>
    <t>2 x wöchentlich (Di, Do)</t>
  </si>
  <si>
    <t>letzter Freitag im Monat</t>
  </si>
  <si>
    <t>4 x im Jahr (letzter Freitag im März/Juni/September/Dezember)</t>
  </si>
  <si>
    <t>3 x im Jahr (letzter Freitag im April/August/Dezember)</t>
  </si>
  <si>
    <t>2 x im Jahr (letzter Freitag im Juni/Dezember</t>
  </si>
  <si>
    <t>6 x im Jahr (letzter Freitag im Februar/April/Juni/August/Oktober/
Dezember)</t>
  </si>
  <si>
    <t>4 x wöchentlich (Mo,Di,Do,Fr)</t>
  </si>
  <si>
    <t>letzter Freitag im August</t>
  </si>
  <si>
    <t>7 x wöchentlich (Mo-So)</t>
  </si>
  <si>
    <t>6 x wöchentlich (Mo-Sa)</t>
  </si>
  <si>
    <t>5 x wöchentlich (Mo-Fr)</t>
  </si>
  <si>
    <t>2 x monatlich (1. und 3. Freitag im Monat)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</si>
  <si>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</si>
  <si>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</si>
  <si>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</si>
  <si>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Spülbecken, Ablage, Armaturen, Herde, Kühlschränke (außen) haftenden und nichthaftenden Schmutz entfernen</t>
  </si>
  <si>
    <t>Teeküche, Personalküche, Aufenthaltsraum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</si>
  <si>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</si>
  <si>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 xml:space="preserve">Feuerwehr Raitenhaslach </t>
  </si>
  <si>
    <t>Feuerwehr Raitenhaslach</t>
  </si>
  <si>
    <t>Raitenhaslach 7a</t>
  </si>
  <si>
    <t>84489 Burghausen</t>
  </si>
  <si>
    <t>Flur</t>
  </si>
  <si>
    <t>EG</t>
  </si>
  <si>
    <t>Fliesen</t>
  </si>
  <si>
    <t>WC</t>
  </si>
  <si>
    <t>Damen-Umkleide</t>
  </si>
  <si>
    <t>Herren-Umkleide</t>
  </si>
  <si>
    <t>Teeküche</t>
  </si>
  <si>
    <t>Parkett</t>
  </si>
  <si>
    <t>Schulungsraum</t>
  </si>
  <si>
    <t>Büro</t>
  </si>
  <si>
    <t>Putzstreifen Fahrzeughalle</t>
  </si>
  <si>
    <t>Vorraum Büro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</si>
</sst>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60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</cellStyleXfs>
  <cellXfs count="327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2" xfId="0" applyNumberFormat="1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34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left" vertical="center"/>
    </xf>
    <xf numFmtId="2" fontId="20" fillId="9" borderId="4" xfId="0" applyNumberFormat="1" applyFont="1" applyFill="1" applyBorder="1" applyAlignment="1">
      <alignment horizontal="right" vertical="center"/>
    </xf>
    <xf numFmtId="164" fontId="20" fillId="9" borderId="4" xfId="25" applyNumberFormat="1" applyFont="1" applyFill="1" applyBorder="1" applyAlignment="1">
      <alignment horizontal="center" vertical="center"/>
    </xf>
    <xf numFmtId="0" fontId="27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9" fillId="0" borderId="0" xfId="157" applyFont="1" applyFill="1" applyBorder="1" applyAlignment="1" applyProtection="1">
      <alignment vertical="center"/>
    </xf>
    <xf numFmtId="0" fontId="27" fillId="0" borderId="0" xfId="157" applyFont="1" applyFill="1" applyBorder="1" applyAlignment="1" applyProtection="1">
      <alignment vertical="center"/>
    </xf>
    <xf numFmtId="0" fontId="27" fillId="0" borderId="0" xfId="157" applyFont="1" applyFill="1" applyBorder="1" applyAlignment="1" applyProtection="1">
      <alignment horizontal="center" vertical="center"/>
    </xf>
    <xf numFmtId="0" fontId="27" fillId="0" borderId="37" xfId="157" applyFont="1" applyFill="1" applyBorder="1" applyAlignment="1" applyProtection="1">
      <alignment vertical="center"/>
    </xf>
    <xf numFmtId="0" fontId="27" fillId="0" borderId="50" xfId="157" applyFont="1" applyFill="1" applyBorder="1" applyAlignment="1" applyProtection="1">
      <alignment vertical="center" wrapText="1"/>
    </xf>
    <xf numFmtId="0" fontId="24" fillId="0" borderId="51" xfId="158" applyFont="1" applyBorder="1" applyAlignment="1">
      <alignment horizontal="center" vertical="center"/>
    </xf>
    <xf numFmtId="0" fontId="24" fillId="0" borderId="52" xfId="158" applyFont="1" applyBorder="1" applyAlignment="1">
      <alignment horizontal="center" vertical="center"/>
    </xf>
    <xf numFmtId="0" fontId="24" fillId="0" borderId="53" xfId="158" applyFont="1" applyBorder="1" applyAlignment="1">
      <alignment horizontal="center" vertical="center"/>
    </xf>
    <xf numFmtId="0" fontId="27" fillId="0" borderId="54" xfId="157" applyFont="1" applyFill="1" applyBorder="1" applyAlignment="1" applyProtection="1">
      <alignment vertical="center" wrapText="1"/>
    </xf>
    <xf numFmtId="0" fontId="24" fillId="0" borderId="45" xfId="158" applyFont="1" applyBorder="1" applyAlignment="1">
      <alignment horizontal="center" vertical="center"/>
    </xf>
    <xf numFmtId="0" fontId="24" fillId="0" borderId="4" xfId="158" applyFont="1" applyBorder="1" applyAlignment="1">
      <alignment horizontal="center" vertical="center"/>
    </xf>
    <xf numFmtId="0" fontId="24" fillId="0" borderId="55" xfId="158" applyFont="1" applyBorder="1" applyAlignment="1">
      <alignment horizontal="center" vertical="center"/>
    </xf>
    <xf numFmtId="0" fontId="27" fillId="0" borderId="45" xfId="157" applyFont="1" applyFill="1" applyBorder="1" applyAlignment="1" applyProtection="1">
      <alignment horizontal="center" vertical="center"/>
    </xf>
    <xf numFmtId="0" fontId="27" fillId="0" borderId="4" xfId="157" applyFont="1" applyFill="1" applyBorder="1" applyAlignment="1" applyProtection="1">
      <alignment horizontal="center" vertical="center"/>
    </xf>
    <xf numFmtId="0" fontId="27" fillId="0" borderId="55" xfId="157" applyFont="1" applyFill="1" applyBorder="1" applyAlignment="1" applyProtection="1">
      <alignment horizontal="center" vertical="center"/>
    </xf>
    <xf numFmtId="0" fontId="24" fillId="0" borderId="54" xfId="158" applyFont="1" applyBorder="1" applyAlignment="1">
      <alignment vertical="center" wrapText="1"/>
    </xf>
    <xf numFmtId="0" fontId="27" fillId="0" borderId="56" xfId="157" applyFont="1" applyFill="1" applyBorder="1" applyAlignment="1" applyProtection="1">
      <alignment vertical="center" wrapText="1"/>
    </xf>
    <xf numFmtId="0" fontId="27" fillId="0" borderId="57" xfId="157" applyFont="1" applyFill="1" applyBorder="1" applyAlignment="1" applyProtection="1">
      <alignment horizontal="center" vertical="center"/>
    </xf>
    <xf numFmtId="0" fontId="27" fillId="0" borderId="58" xfId="157" applyFont="1" applyFill="1" applyBorder="1" applyAlignment="1" applyProtection="1">
      <alignment horizontal="center" vertical="center"/>
    </xf>
    <xf numFmtId="0" fontId="27" fillId="0" borderId="59" xfId="157" applyFont="1" applyFill="1" applyBorder="1" applyAlignment="1" applyProtection="1">
      <alignment horizontal="center" vertical="center"/>
    </xf>
    <xf numFmtId="0" fontId="27" fillId="0" borderId="0" xfId="157" applyFont="1" applyFill="1" applyBorder="1" applyAlignment="1" applyProtection="1">
      <alignment vertical="center" wrapText="1"/>
    </xf>
    <xf numFmtId="0" fontId="29" fillId="0" borderId="0" xfId="157" applyFont="1" applyFill="1" applyBorder="1" applyAlignment="1" applyProtection="1">
      <alignment vertical="center" wrapText="1"/>
    </xf>
    <xf numFmtId="0" fontId="27" fillId="0" borderId="0" xfId="157" applyFont="1" applyFill="1" applyBorder="1" applyAlignment="1">
      <alignment vertical="center"/>
    </xf>
    <xf numFmtId="0" fontId="32" fillId="0" borderId="0" xfId="158" applyFont="1" applyAlignment="1">
      <alignment vertical="center"/>
    </xf>
    <xf numFmtId="0" fontId="33" fillId="0" borderId="0" xfId="157" applyFont="1" applyAlignment="1">
      <alignment vertical="center"/>
    </xf>
    <xf numFmtId="0" fontId="33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3" fillId="10" borderId="1" xfId="157" applyFont="1" applyFill="1" applyBorder="1" applyAlignment="1">
      <alignment vertical="center"/>
    </xf>
    <xf numFmtId="0" fontId="34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6" fillId="12" borderId="4" xfId="157" applyFont="1" applyFill="1" applyBorder="1" applyAlignment="1">
      <alignment vertical="center" wrapText="1"/>
    </xf>
    <xf numFmtId="0" fontId="26" fillId="12" borderId="4" xfId="157" applyFont="1" applyFill="1" applyBorder="1" applyAlignment="1">
      <alignment vertical="center" wrapText="1"/>
    </xf>
    <xf numFmtId="0" fontId="26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16" fontId="20" fillId="0" borderId="4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2" fontId="20" fillId="0" borderId="4" xfId="0" applyNumberFormat="1" applyFont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/>
    </xf>
    <xf numFmtId="2" fontId="38" fillId="9" borderId="4" xfId="0" applyNumberFormat="1" applyFont="1" applyFill="1" applyBorder="1" applyAlignment="1">
      <alignment horizontal="right" vertical="center"/>
    </xf>
    <xf numFmtId="49" fontId="20" fillId="0" borderId="4" xfId="25" applyNumberFormat="1" applyFont="1" applyBorder="1" applyAlignment="1">
      <alignment horizontal="center" vertical="center"/>
    </xf>
    <xf numFmtId="2" fontId="38" fillId="0" borderId="4" xfId="0" applyNumberFormat="1" applyFont="1" applyFill="1" applyBorder="1" applyAlignment="1">
      <alignment horizontal="right" vertical="center"/>
    </xf>
    <xf numFmtId="2" fontId="38" fillId="0" borderId="4" xfId="0" applyNumberFormat="1" applyFont="1" applyFill="1" applyBorder="1" applyAlignment="1">
      <alignment vertical="center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36" fillId="12" borderId="0" xfId="157" applyFont="1" applyFill="1" applyBorder="1" applyAlignment="1">
      <alignment vertical="center" wrapText="1"/>
    </xf>
    <xf numFmtId="0" fontId="29" fillId="0" borderId="62" xfId="157" applyFont="1" applyFill="1" applyBorder="1" applyAlignment="1" applyProtection="1">
      <alignment horizontal="center" vertical="center"/>
    </xf>
    <xf numFmtId="0" fontId="29" fillId="0" borderId="63" xfId="157" applyFont="1" applyFill="1" applyBorder="1" applyAlignment="1" applyProtection="1">
      <alignment horizontal="center" vertical="center"/>
    </xf>
    <xf numFmtId="0" fontId="27" fillId="0" borderId="57" xfId="157" applyFont="1" applyFill="1" applyBorder="1" applyAlignment="1" applyProtection="1">
      <alignment vertical="center"/>
    </xf>
    <xf numFmtId="0" fontId="27" fillId="0" borderId="58" xfId="157" applyFont="1" applyFill="1" applyBorder="1" applyAlignment="1" applyProtection="1">
      <alignment horizontal="center" vertical="center" textRotation="90" wrapText="1"/>
    </xf>
    <xf numFmtId="0" fontId="27" fillId="0" borderId="59" xfId="157" applyFont="1" applyFill="1" applyBorder="1" applyAlignment="1" applyProtection="1">
      <alignment horizontal="center" vertical="center" textRotation="90" wrapText="1"/>
    </xf>
    <xf numFmtId="0" fontId="31" fillId="0" borderId="64" xfId="158" applyFont="1" applyBorder="1" applyAlignment="1">
      <alignment vertical="center" wrapText="1"/>
    </xf>
    <xf numFmtId="0" fontId="31" fillId="0" borderId="54" xfId="158" applyFont="1" applyBorder="1" applyAlignment="1">
      <alignment vertical="center" wrapText="1"/>
    </xf>
    <xf numFmtId="0" fontId="27" fillId="0" borderId="51" xfId="157" applyFont="1" applyFill="1" applyBorder="1" applyAlignment="1" applyProtection="1">
      <alignment horizontal="center" vertical="center"/>
    </xf>
    <xf numFmtId="0" fontId="27" fillId="0" borderId="52" xfId="157" applyFont="1" applyFill="1" applyBorder="1" applyAlignment="1" applyProtection="1">
      <alignment horizontal="center" vertical="center"/>
    </xf>
    <xf numFmtId="0" fontId="27" fillId="0" borderId="53" xfId="157" applyFont="1" applyFill="1" applyBorder="1" applyAlignment="1" applyProtection="1">
      <alignment horizontal="center" vertical="center"/>
    </xf>
    <xf numFmtId="0" fontId="24" fillId="0" borderId="45" xfId="157" applyFont="1" applyFill="1" applyBorder="1" applyAlignment="1" applyProtection="1">
      <alignment horizontal="center" vertical="center"/>
    </xf>
    <xf numFmtId="0" fontId="24" fillId="0" borderId="4" xfId="157" applyFont="1" applyFill="1" applyBorder="1" applyAlignment="1" applyProtection="1">
      <alignment horizontal="center" vertical="center"/>
    </xf>
    <xf numFmtId="0" fontId="24" fillId="0" borderId="55" xfId="157" applyFont="1" applyFill="1" applyBorder="1" applyAlignment="1" applyProtection="1">
      <alignment horizontal="center" vertical="center"/>
    </xf>
    <xf numFmtId="0" fontId="24" fillId="0" borderId="58" xfId="157" applyFont="1" applyFill="1" applyBorder="1" applyAlignment="1" applyProtection="1">
      <alignment horizontal="center" vertical="center"/>
    </xf>
    <xf numFmtId="0" fontId="24" fillId="0" borderId="57" xfId="157" applyFont="1" applyFill="1" applyBorder="1" applyAlignment="1" applyProtection="1">
      <alignment horizontal="center" vertical="center"/>
    </xf>
    <xf numFmtId="0" fontId="24" fillId="0" borderId="59" xfId="157" applyFont="1" applyFill="1" applyBorder="1" applyAlignment="1" applyProtection="1">
      <alignment horizontal="center" vertical="center"/>
    </xf>
    <xf numFmtId="0" fontId="25" fillId="12" borderId="4" xfId="157" applyFont="1" applyFill="1" applyBorder="1" applyAlignment="1">
      <alignment vertical="center" wrapText="1"/>
    </xf>
    <xf numFmtId="0" fontId="29" fillId="8" borderId="51" xfId="157" applyFont="1" applyFill="1" applyBorder="1" applyAlignment="1">
      <alignment horizontal="center" vertical="center" wrapText="1"/>
    </xf>
    <xf numFmtId="0" fontId="1" fillId="0" borderId="45" xfId="157" applyBorder="1" applyAlignment="1">
      <alignment horizontal="center" vertical="center"/>
    </xf>
    <xf numFmtId="0" fontId="1" fillId="0" borderId="57" xfId="157" applyBorder="1" applyAlignment="1">
      <alignment horizontal="center" vertical="center"/>
    </xf>
    <xf numFmtId="0" fontId="27" fillId="0" borderId="54" xfId="157" applyFont="1" applyBorder="1" applyAlignment="1">
      <alignment vertical="center" wrapText="1"/>
    </xf>
    <xf numFmtId="0" fontId="27" fillId="0" borderId="45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55" xfId="157" applyFont="1" applyBorder="1" applyAlignment="1">
      <alignment horizontal="center" vertical="center"/>
    </xf>
    <xf numFmtId="0" fontId="27" fillId="0" borderId="0" xfId="157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1" fillId="0" borderId="4" xfId="157" applyBorder="1" applyAlignment="1">
      <alignment horizontal="left" vertical="center"/>
    </xf>
    <xf numFmtId="0" fontId="1" fillId="0" borderId="55" xfId="157" applyBorder="1" applyAlignment="1">
      <alignment horizontal="left" vertical="center"/>
    </xf>
    <xf numFmtId="0" fontId="27" fillId="0" borderId="47" xfId="157" applyFont="1" applyFill="1" applyBorder="1" applyAlignment="1" applyProtection="1">
      <alignment horizontal="center" vertical="center"/>
    </xf>
    <xf numFmtId="0" fontId="27" fillId="0" borderId="48" xfId="157" applyFont="1" applyFill="1" applyBorder="1" applyAlignment="1" applyProtection="1">
      <alignment horizontal="center" vertical="center"/>
    </xf>
    <xf numFmtId="0" fontId="27" fillId="0" borderId="49" xfId="157" applyFont="1" applyFill="1" applyBorder="1" applyAlignment="1" applyProtection="1">
      <alignment horizontal="center" vertical="center"/>
    </xf>
    <xf numFmtId="0" fontId="29" fillId="8" borderId="42" xfId="157" applyFont="1" applyFill="1" applyBorder="1" applyAlignment="1" applyProtection="1">
      <alignment horizontal="left" vertical="center"/>
    </xf>
    <xf numFmtId="0" fontId="29" fillId="8" borderId="0" xfId="157" applyFont="1" applyFill="1" applyBorder="1" applyAlignment="1" applyProtection="1">
      <alignment horizontal="left" vertical="center"/>
    </xf>
    <xf numFmtId="0" fontId="29" fillId="8" borderId="41" xfId="157" applyFont="1" applyFill="1" applyBorder="1" applyAlignment="1" applyProtection="1">
      <alignment horizontal="left" vertical="center"/>
    </xf>
    <xf numFmtId="0" fontId="30" fillId="8" borderId="47" xfId="158" applyFont="1" applyFill="1" applyBorder="1" applyAlignment="1">
      <alignment horizontal="left" vertical="center" wrapText="1"/>
    </xf>
    <xf numFmtId="0" fontId="30" fillId="8" borderId="0" xfId="158" applyFont="1" applyFill="1" applyBorder="1" applyAlignment="1">
      <alignment horizontal="left" vertical="center" wrapText="1"/>
    </xf>
    <xf numFmtId="0" fontId="30" fillId="8" borderId="41" xfId="158" applyFont="1" applyFill="1" applyBorder="1" applyAlignment="1">
      <alignment horizontal="left" vertical="center" wrapText="1"/>
    </xf>
    <xf numFmtId="0" fontId="1" fillId="0" borderId="58" xfId="157" applyBorder="1" applyAlignment="1">
      <alignment horizontal="left" vertical="center" wrapText="1"/>
    </xf>
    <xf numFmtId="0" fontId="1" fillId="0" borderId="59" xfId="157" applyBorder="1" applyAlignment="1">
      <alignment horizontal="left" vertical="center" wrapText="1"/>
    </xf>
    <xf numFmtId="0" fontId="1" fillId="0" borderId="4" xfId="157" applyBorder="1" applyAlignment="1">
      <alignment horizontal="left" vertical="center" wrapText="1"/>
    </xf>
    <xf numFmtId="0" fontId="1" fillId="0" borderId="55" xfId="157" applyBorder="1" applyAlignment="1">
      <alignment horizontal="left" vertical="center" wrapText="1"/>
    </xf>
    <xf numFmtId="0" fontId="29" fillId="8" borderId="37" xfId="157" applyFont="1" applyFill="1" applyBorder="1" applyAlignment="1">
      <alignment horizontal="left" vertical="center" wrapText="1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29" fillId="8" borderId="52" xfId="157" applyFont="1" applyFill="1" applyBorder="1" applyAlignment="1">
      <alignment horizontal="center" vertical="center"/>
    </xf>
    <xf numFmtId="0" fontId="29" fillId="8" borderId="53" xfId="157" applyFont="1" applyFill="1" applyBorder="1" applyAlignment="1">
      <alignment horizontal="center" vertical="center"/>
    </xf>
    <xf numFmtId="0" fontId="36" fillId="3" borderId="4" xfId="157" applyFont="1" applyFill="1" applyBorder="1" applyAlignment="1">
      <alignment horizontal="center" vertical="center" wrapText="1"/>
    </xf>
    <xf numFmtId="0" fontId="26" fillId="3" borderId="4" xfId="157" applyFont="1" applyFill="1" applyBorder="1" applyAlignment="1">
      <alignment horizontal="center" vertical="center" wrapText="1"/>
    </xf>
    <xf numFmtId="0" fontId="35" fillId="11" borderId="60" xfId="157" applyFont="1" applyFill="1" applyBorder="1" applyAlignment="1">
      <alignment vertical="center" wrapText="1"/>
    </xf>
    <xf numFmtId="0" fontId="35" fillId="11" borderId="61" xfId="157" applyFont="1" applyFill="1" applyBorder="1" applyAlignment="1">
      <alignment vertical="center" wrapText="1"/>
    </xf>
    <xf numFmtId="0" fontId="35" fillId="0" borderId="60" xfId="157" applyFont="1" applyBorder="1" applyAlignment="1">
      <alignment horizontal="center" vertical="center" wrapText="1"/>
    </xf>
    <xf numFmtId="0" fontId="35" fillId="0" borderId="61" xfId="157" applyFont="1" applyBorder="1" applyAlignment="1">
      <alignment horizontal="center" vertical="center" wrapText="1"/>
    </xf>
    <xf numFmtId="0" fontId="36" fillId="3" borderId="34" xfId="157" applyFont="1" applyFill="1" applyBorder="1" applyAlignment="1">
      <alignment horizontal="center" vertical="center" wrapText="1"/>
    </xf>
    <xf numFmtId="0" fontId="36" fillId="12" borderId="4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0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Prozent" xfId="3" builtinId="5"/>
    <cellStyle name="Standard" xfId="0" builtinId="0"/>
    <cellStyle name="Standard 2" xfId="157" xr:uid="{00000000-0005-0000-0000-00009C000000}"/>
    <cellStyle name="Standard 3" xfId="158" xr:uid="{00000000-0005-0000-0000-00009D000000}"/>
    <cellStyle name="Standard 7" xfId="4" xr:uid="{00000000-0005-0000-0000-00009E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58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9" t="s">
        <v>136</v>
      </c>
      <c r="D13" s="280"/>
      <c r="E13" s="280"/>
      <c r="F13" s="281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2"/>
  <sheetViews>
    <sheetView showGridLines="0" topLeftCell="A17" zoomScale="125" zoomScaleNormal="125" zoomScalePageLayoutView="125" workbookViewId="0">
      <selection activeCell="J14" sqref="J14"/>
    </sheetView>
  </sheetViews>
  <sheetFormatPr baseColWidth="10" defaultColWidth="10.85546875" defaultRowHeight="14.25" x14ac:dyDescent="0.2"/>
  <cols>
    <col min="1" max="1" width="35" style="148" customWidth="1"/>
    <col min="2" max="11" width="9" style="148" customWidth="1"/>
    <col min="12" max="16384" width="10.85546875" style="148"/>
  </cols>
  <sheetData>
    <row r="1" spans="1:15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5" ht="15" x14ac:dyDescent="0.2">
      <c r="A2" s="149" t="s">
        <v>196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5" ht="15" thickBot="1" x14ac:dyDescent="0.25">
      <c r="A3" s="150"/>
      <c r="B3" s="150"/>
      <c r="C3" s="150"/>
      <c r="D3" s="150"/>
      <c r="E3" s="150"/>
      <c r="F3" s="151"/>
      <c r="G3" s="150"/>
      <c r="H3" s="151"/>
      <c r="I3" s="151"/>
      <c r="J3" s="151"/>
      <c r="K3" s="151"/>
    </row>
    <row r="4" spans="1:15" ht="32.1" customHeight="1" thickBot="1" x14ac:dyDescent="0.25">
      <c r="B4" s="287" t="s">
        <v>197</v>
      </c>
      <c r="C4" s="288"/>
      <c r="D4" s="288"/>
      <c r="E4" s="288"/>
      <c r="F4" s="288"/>
      <c r="G4" s="288"/>
      <c r="H4" s="288"/>
      <c r="I4" s="288"/>
      <c r="J4" s="289"/>
      <c r="K4" s="150"/>
    </row>
    <row r="5" spans="1:15" ht="32.1" customHeight="1" x14ac:dyDescent="0.2">
      <c r="A5" s="152" t="s">
        <v>198</v>
      </c>
      <c r="B5" s="254" t="s">
        <v>199</v>
      </c>
      <c r="C5" s="254" t="s">
        <v>41</v>
      </c>
      <c r="D5" s="254" t="s">
        <v>200</v>
      </c>
      <c r="E5" s="254" t="s">
        <v>201</v>
      </c>
      <c r="F5" s="254" t="s">
        <v>202</v>
      </c>
      <c r="G5" s="254" t="s">
        <v>203</v>
      </c>
      <c r="H5" s="254" t="s">
        <v>204</v>
      </c>
      <c r="I5" s="255" t="s">
        <v>205</v>
      </c>
      <c r="J5" s="255" t="s">
        <v>312</v>
      </c>
    </row>
    <row r="6" spans="1:15" ht="119.1" customHeight="1" thickBot="1" x14ac:dyDescent="0.25">
      <c r="A6" s="256"/>
      <c r="B6" s="257" t="s">
        <v>206</v>
      </c>
      <c r="C6" s="257" t="s">
        <v>207</v>
      </c>
      <c r="D6" s="257" t="s">
        <v>208</v>
      </c>
      <c r="E6" s="257" t="s">
        <v>209</v>
      </c>
      <c r="F6" s="257" t="s">
        <v>210</v>
      </c>
      <c r="G6" s="257" t="s">
        <v>331</v>
      </c>
      <c r="H6" s="257" t="s">
        <v>211</v>
      </c>
      <c r="I6" s="257" t="s">
        <v>212</v>
      </c>
      <c r="J6" s="258" t="s">
        <v>213</v>
      </c>
    </row>
    <row r="7" spans="1:15" ht="24" customHeight="1" thickBot="1" x14ac:dyDescent="0.25">
      <c r="A7" s="290" t="s">
        <v>214</v>
      </c>
      <c r="B7" s="291"/>
      <c r="C7" s="291"/>
      <c r="D7" s="291"/>
      <c r="E7" s="291"/>
      <c r="F7" s="291"/>
      <c r="G7" s="291"/>
      <c r="H7" s="291"/>
      <c r="I7" s="291"/>
      <c r="J7" s="292"/>
    </row>
    <row r="8" spans="1:15" ht="72.95" customHeight="1" x14ac:dyDescent="0.2">
      <c r="A8" s="153" t="s">
        <v>215</v>
      </c>
      <c r="B8" s="154" t="s">
        <v>216</v>
      </c>
      <c r="C8" s="155" t="s">
        <v>216</v>
      </c>
      <c r="D8" s="155" t="s">
        <v>13</v>
      </c>
      <c r="E8" s="155" t="s">
        <v>216</v>
      </c>
      <c r="F8" s="155" t="s">
        <v>216</v>
      </c>
      <c r="G8" s="155" t="s">
        <v>216</v>
      </c>
      <c r="H8" s="155" t="s">
        <v>216</v>
      </c>
      <c r="I8" s="155" t="s">
        <v>216</v>
      </c>
      <c r="J8" s="156" t="s">
        <v>216</v>
      </c>
    </row>
    <row r="9" spans="1:15" ht="72.95" customHeight="1" x14ac:dyDescent="0.2">
      <c r="A9" s="157" t="s">
        <v>217</v>
      </c>
      <c r="B9" s="158" t="s">
        <v>216</v>
      </c>
      <c r="C9" s="159" t="s">
        <v>216</v>
      </c>
      <c r="D9" s="159" t="s">
        <v>13</v>
      </c>
      <c r="E9" s="159" t="s">
        <v>216</v>
      </c>
      <c r="F9" s="159" t="s">
        <v>216</v>
      </c>
      <c r="G9" s="159" t="s">
        <v>216</v>
      </c>
      <c r="H9" s="159" t="s">
        <v>216</v>
      </c>
      <c r="I9" s="159" t="s">
        <v>216</v>
      </c>
      <c r="J9" s="160" t="s">
        <v>216</v>
      </c>
    </row>
    <row r="10" spans="1:15" ht="72.95" customHeight="1" x14ac:dyDescent="0.2">
      <c r="A10" s="157" t="s">
        <v>218</v>
      </c>
      <c r="B10" s="161" t="s">
        <v>20</v>
      </c>
      <c r="C10" s="162" t="s">
        <v>20</v>
      </c>
      <c r="D10" s="162" t="s">
        <v>20</v>
      </c>
      <c r="E10" s="162" t="s">
        <v>20</v>
      </c>
      <c r="F10" s="162" t="s">
        <v>20</v>
      </c>
      <c r="G10" s="162" t="s">
        <v>20</v>
      </c>
      <c r="H10" s="162" t="s">
        <v>20</v>
      </c>
      <c r="I10" s="162" t="s">
        <v>20</v>
      </c>
      <c r="J10" s="163" t="s">
        <v>20</v>
      </c>
    </row>
    <row r="11" spans="1:15" ht="72.95" customHeight="1" x14ac:dyDescent="0.2">
      <c r="A11" s="157" t="s">
        <v>219</v>
      </c>
      <c r="B11" s="161" t="s">
        <v>14</v>
      </c>
      <c r="C11" s="162" t="s">
        <v>14</v>
      </c>
      <c r="D11" s="162" t="s">
        <v>220</v>
      </c>
      <c r="E11" s="162" t="s">
        <v>14</v>
      </c>
      <c r="F11" s="162" t="s">
        <v>220</v>
      </c>
      <c r="G11" s="162" t="s">
        <v>14</v>
      </c>
      <c r="H11" s="162" t="s">
        <v>14</v>
      </c>
      <c r="I11" s="162" t="s">
        <v>14</v>
      </c>
      <c r="J11" s="163" t="s">
        <v>14</v>
      </c>
    </row>
    <row r="12" spans="1:15" ht="72.95" customHeight="1" x14ac:dyDescent="0.2">
      <c r="A12" s="274" t="s">
        <v>330</v>
      </c>
      <c r="B12" s="275"/>
      <c r="C12" s="276"/>
      <c r="D12" s="276"/>
      <c r="E12" s="276"/>
      <c r="F12" s="276"/>
      <c r="G12" s="276" t="s">
        <v>14</v>
      </c>
      <c r="H12" s="276"/>
      <c r="I12" s="276"/>
      <c r="J12" s="277"/>
      <c r="K12" s="278"/>
      <c r="L12" s="278"/>
      <c r="M12" s="278"/>
      <c r="N12" s="278"/>
      <c r="O12" s="278"/>
    </row>
    <row r="13" spans="1:15" ht="72.95" customHeight="1" x14ac:dyDescent="0.2">
      <c r="A13" s="157" t="s">
        <v>221</v>
      </c>
      <c r="B13" s="161" t="s">
        <v>20</v>
      </c>
      <c r="C13" s="162" t="s">
        <v>20</v>
      </c>
      <c r="D13" s="162" t="s">
        <v>220</v>
      </c>
      <c r="E13" s="162" t="s">
        <v>20</v>
      </c>
      <c r="F13" s="162" t="s">
        <v>20</v>
      </c>
      <c r="G13" s="162" t="s">
        <v>20</v>
      </c>
      <c r="H13" s="162" t="s">
        <v>20</v>
      </c>
      <c r="I13" s="162"/>
      <c r="J13" s="163" t="s">
        <v>20</v>
      </c>
    </row>
    <row r="14" spans="1:15" ht="72.95" customHeight="1" x14ac:dyDescent="0.2">
      <c r="A14" s="157" t="s">
        <v>222</v>
      </c>
      <c r="B14" s="161" t="s">
        <v>14</v>
      </c>
      <c r="C14" s="162" t="s">
        <v>14</v>
      </c>
      <c r="D14" s="162" t="s">
        <v>14</v>
      </c>
      <c r="E14" s="162" t="s">
        <v>14</v>
      </c>
      <c r="F14" s="162" t="s">
        <v>14</v>
      </c>
      <c r="G14" s="162" t="s">
        <v>14</v>
      </c>
      <c r="H14" s="162" t="s">
        <v>14</v>
      </c>
      <c r="I14" s="162" t="s">
        <v>14</v>
      </c>
      <c r="J14" s="163" t="s">
        <v>14</v>
      </c>
    </row>
    <row r="15" spans="1:15" ht="72.95" customHeight="1" x14ac:dyDescent="0.2">
      <c r="A15" s="157" t="s">
        <v>223</v>
      </c>
      <c r="B15" s="264" t="s">
        <v>28</v>
      </c>
      <c r="C15" s="265" t="s">
        <v>28</v>
      </c>
      <c r="D15" s="265" t="s">
        <v>28</v>
      </c>
      <c r="E15" s="265" t="s">
        <v>28</v>
      </c>
      <c r="F15" s="265" t="s">
        <v>28</v>
      </c>
      <c r="G15" s="265" t="s">
        <v>28</v>
      </c>
      <c r="H15" s="265" t="s">
        <v>28</v>
      </c>
      <c r="I15" s="265" t="s">
        <v>28</v>
      </c>
      <c r="J15" s="266" t="s">
        <v>28</v>
      </c>
    </row>
    <row r="16" spans="1:15" ht="72.95" customHeight="1" x14ac:dyDescent="0.2">
      <c r="A16" s="157" t="s">
        <v>224</v>
      </c>
      <c r="B16" s="264" t="s">
        <v>25</v>
      </c>
      <c r="C16" s="265" t="s">
        <v>25</v>
      </c>
      <c r="D16" s="265" t="s">
        <v>25</v>
      </c>
      <c r="E16" s="265" t="s">
        <v>25</v>
      </c>
      <c r="F16" s="265" t="s">
        <v>25</v>
      </c>
      <c r="G16" s="265" t="s">
        <v>25</v>
      </c>
      <c r="H16" s="265" t="s">
        <v>25</v>
      </c>
      <c r="I16" s="265" t="s">
        <v>25</v>
      </c>
      <c r="J16" s="266" t="s">
        <v>25</v>
      </c>
    </row>
    <row r="17" spans="1:15" ht="72.95" customHeight="1" x14ac:dyDescent="0.2">
      <c r="A17" s="157" t="s">
        <v>225</v>
      </c>
      <c r="B17" s="161" t="s">
        <v>25</v>
      </c>
      <c r="C17" s="162" t="s">
        <v>25</v>
      </c>
      <c r="D17" s="162" t="s">
        <v>220</v>
      </c>
      <c r="E17" s="162" t="s">
        <v>25</v>
      </c>
      <c r="F17" s="162" t="s">
        <v>25</v>
      </c>
      <c r="G17" s="162" t="s">
        <v>25</v>
      </c>
      <c r="H17" s="162" t="s">
        <v>25</v>
      </c>
      <c r="I17" s="162" t="s">
        <v>25</v>
      </c>
      <c r="J17" s="163" t="s">
        <v>25</v>
      </c>
    </row>
    <row r="18" spans="1:15" ht="72.95" customHeight="1" x14ac:dyDescent="0.2">
      <c r="A18" s="274" t="s">
        <v>329</v>
      </c>
      <c r="B18" s="275"/>
      <c r="C18" s="276"/>
      <c r="D18" s="276"/>
      <c r="E18" s="276" t="s">
        <v>11</v>
      </c>
      <c r="F18" s="276" t="s">
        <v>11</v>
      </c>
      <c r="G18" s="276"/>
      <c r="H18" s="276"/>
      <c r="I18" s="276"/>
      <c r="J18" s="277"/>
      <c r="K18" s="278"/>
      <c r="L18" s="278"/>
      <c r="M18" s="278"/>
      <c r="N18" s="278"/>
      <c r="O18" s="278"/>
    </row>
    <row r="19" spans="1:15" ht="72.95" customHeight="1" x14ac:dyDescent="0.2">
      <c r="A19" s="157" t="s">
        <v>226</v>
      </c>
      <c r="B19" s="264" t="s">
        <v>28</v>
      </c>
      <c r="C19" s="265" t="s">
        <v>28</v>
      </c>
      <c r="D19" s="265"/>
      <c r="E19" s="265"/>
      <c r="F19" s="265"/>
      <c r="G19" s="265"/>
      <c r="H19" s="265" t="s">
        <v>28</v>
      </c>
      <c r="I19" s="265" t="s">
        <v>28</v>
      </c>
      <c r="J19" s="266" t="s">
        <v>28</v>
      </c>
    </row>
    <row r="20" spans="1:15" ht="72.95" customHeight="1" x14ac:dyDescent="0.2">
      <c r="A20" s="157" t="s">
        <v>227</v>
      </c>
      <c r="B20" s="161" t="s">
        <v>25</v>
      </c>
      <c r="C20" s="162" t="s">
        <v>25</v>
      </c>
      <c r="D20" s="162"/>
      <c r="E20" s="162"/>
      <c r="F20" s="162"/>
      <c r="G20" s="162"/>
      <c r="H20" s="162" t="s">
        <v>25</v>
      </c>
      <c r="I20" s="162" t="s">
        <v>25</v>
      </c>
      <c r="J20" s="163" t="s">
        <v>25</v>
      </c>
    </row>
    <row r="21" spans="1:15" ht="72.95" customHeight="1" x14ac:dyDescent="0.2">
      <c r="A21" s="157" t="s">
        <v>228</v>
      </c>
      <c r="B21" s="161" t="s">
        <v>20</v>
      </c>
      <c r="C21" s="162" t="s">
        <v>20</v>
      </c>
      <c r="D21" s="162" t="s">
        <v>20</v>
      </c>
      <c r="E21" s="162" t="s">
        <v>20</v>
      </c>
      <c r="F21" s="162" t="s">
        <v>20</v>
      </c>
      <c r="G21" s="162" t="s">
        <v>20</v>
      </c>
      <c r="H21" s="162" t="s">
        <v>20</v>
      </c>
      <c r="I21" s="162" t="s">
        <v>20</v>
      </c>
      <c r="J21" s="163" t="s">
        <v>20</v>
      </c>
    </row>
    <row r="22" spans="1:15" ht="72.95" customHeight="1" x14ac:dyDescent="0.2">
      <c r="A22" s="157" t="s">
        <v>229</v>
      </c>
      <c r="B22" s="161"/>
      <c r="C22" s="162"/>
      <c r="D22" s="162"/>
      <c r="E22" s="162" t="s">
        <v>216</v>
      </c>
      <c r="F22" s="162" t="s">
        <v>328</v>
      </c>
      <c r="G22" s="162"/>
      <c r="H22" s="162"/>
      <c r="I22" s="162"/>
      <c r="J22" s="163"/>
    </row>
    <row r="23" spans="1:15" ht="72.95" customHeight="1" x14ac:dyDescent="0.2">
      <c r="A23" s="157" t="s">
        <v>195</v>
      </c>
      <c r="B23" s="161" t="s">
        <v>41</v>
      </c>
      <c r="C23" s="162" t="s">
        <v>41</v>
      </c>
      <c r="D23" s="162" t="s">
        <v>41</v>
      </c>
      <c r="E23" s="162" t="s">
        <v>41</v>
      </c>
      <c r="F23" s="162" t="s">
        <v>41</v>
      </c>
      <c r="G23" s="162" t="s">
        <v>41</v>
      </c>
      <c r="H23" s="162" t="s">
        <v>41</v>
      </c>
      <c r="I23" s="162" t="s">
        <v>41</v>
      </c>
      <c r="J23" s="163" t="s">
        <v>41</v>
      </c>
    </row>
    <row r="24" spans="1:15" ht="72.95" customHeight="1" x14ac:dyDescent="0.2">
      <c r="A24" s="157" t="s">
        <v>230</v>
      </c>
      <c r="B24" s="264" t="s">
        <v>25</v>
      </c>
      <c r="C24" s="265" t="s">
        <v>25</v>
      </c>
      <c r="D24" s="265" t="s">
        <v>25</v>
      </c>
      <c r="E24" s="265" t="s">
        <v>25</v>
      </c>
      <c r="F24" s="265" t="s">
        <v>25</v>
      </c>
      <c r="G24" s="265" t="s">
        <v>25</v>
      </c>
      <c r="H24" s="265" t="s">
        <v>25</v>
      </c>
      <c r="I24" s="265" t="s">
        <v>25</v>
      </c>
      <c r="J24" s="266" t="s">
        <v>25</v>
      </c>
    </row>
    <row r="25" spans="1:15" ht="95.1" customHeight="1" x14ac:dyDescent="0.2">
      <c r="A25" s="157" t="s">
        <v>231</v>
      </c>
      <c r="B25" s="161" t="s">
        <v>220</v>
      </c>
      <c r="C25" s="162" t="s">
        <v>220</v>
      </c>
      <c r="D25" s="162" t="s">
        <v>13</v>
      </c>
      <c r="E25" s="162" t="s">
        <v>220</v>
      </c>
      <c r="F25" s="162" t="s">
        <v>220</v>
      </c>
      <c r="G25" s="162" t="s">
        <v>220</v>
      </c>
      <c r="H25" s="162" t="s">
        <v>220</v>
      </c>
      <c r="I25" s="162"/>
      <c r="J25" s="163" t="s">
        <v>220</v>
      </c>
    </row>
    <row r="26" spans="1:15" ht="72.95" customHeight="1" x14ac:dyDescent="0.2">
      <c r="A26" s="157" t="s">
        <v>232</v>
      </c>
      <c r="B26" s="161" t="s">
        <v>220</v>
      </c>
      <c r="C26" s="162" t="s">
        <v>220</v>
      </c>
      <c r="D26" s="162" t="s">
        <v>13</v>
      </c>
      <c r="E26" s="162" t="s">
        <v>220</v>
      </c>
      <c r="F26" s="162" t="s">
        <v>220</v>
      </c>
      <c r="G26" s="162" t="s">
        <v>220</v>
      </c>
      <c r="H26" s="162" t="s">
        <v>220</v>
      </c>
      <c r="I26" s="162"/>
      <c r="J26" s="163" t="s">
        <v>220</v>
      </c>
    </row>
    <row r="27" spans="1:15" ht="72.95" customHeight="1" x14ac:dyDescent="0.2">
      <c r="A27" s="157" t="s">
        <v>233</v>
      </c>
      <c r="B27" s="161"/>
      <c r="C27" s="162"/>
      <c r="D27" s="162" t="s">
        <v>41</v>
      </c>
      <c r="E27" s="162"/>
      <c r="F27" s="162"/>
      <c r="G27" s="162"/>
      <c r="H27" s="162"/>
      <c r="I27" s="162"/>
      <c r="J27" s="163"/>
    </row>
    <row r="28" spans="1:15" ht="72.95" customHeight="1" x14ac:dyDescent="0.2">
      <c r="A28" s="157" t="s">
        <v>234</v>
      </c>
      <c r="B28" s="161"/>
      <c r="C28" s="162"/>
      <c r="D28" s="162" t="s">
        <v>13</v>
      </c>
      <c r="E28" s="162"/>
      <c r="F28" s="162"/>
      <c r="G28" s="162"/>
      <c r="H28" s="162"/>
      <c r="I28" s="162"/>
      <c r="J28" s="163"/>
    </row>
    <row r="29" spans="1:15" ht="72.95" customHeight="1" x14ac:dyDescent="0.2">
      <c r="A29" s="157" t="s">
        <v>235</v>
      </c>
      <c r="B29" s="161"/>
      <c r="C29" s="162"/>
      <c r="D29" s="162" t="s">
        <v>13</v>
      </c>
      <c r="E29" s="162"/>
      <c r="F29" s="162"/>
      <c r="G29" s="162"/>
      <c r="H29" s="162"/>
      <c r="I29" s="162"/>
      <c r="J29" s="163"/>
    </row>
    <row r="30" spans="1:15" ht="72.95" customHeight="1" x14ac:dyDescent="0.2">
      <c r="A30" s="157" t="s">
        <v>236</v>
      </c>
      <c r="B30" s="161"/>
      <c r="C30" s="162"/>
      <c r="D30" s="162" t="s">
        <v>13</v>
      </c>
      <c r="E30" s="162"/>
      <c r="F30" s="162"/>
      <c r="G30" s="162"/>
      <c r="H30" s="162"/>
      <c r="I30" s="162"/>
      <c r="J30" s="163"/>
    </row>
    <row r="31" spans="1:15" ht="72.95" customHeight="1" x14ac:dyDescent="0.2">
      <c r="A31" s="164" t="s">
        <v>237</v>
      </c>
      <c r="B31" s="161"/>
      <c r="C31" s="162"/>
      <c r="D31" s="162" t="s">
        <v>13</v>
      </c>
      <c r="E31" s="162"/>
      <c r="F31" s="162"/>
      <c r="G31" s="162"/>
      <c r="H31" s="162"/>
      <c r="I31" s="162"/>
      <c r="J31" s="163"/>
    </row>
    <row r="32" spans="1:15" ht="72.95" customHeight="1" x14ac:dyDescent="0.2">
      <c r="A32" s="157" t="s">
        <v>238</v>
      </c>
      <c r="B32" s="161"/>
      <c r="C32" s="162"/>
      <c r="D32" s="265" t="s">
        <v>28</v>
      </c>
      <c r="E32" s="162"/>
      <c r="F32" s="162"/>
      <c r="G32" s="162"/>
      <c r="H32" s="162"/>
      <c r="I32" s="162"/>
      <c r="J32" s="163"/>
    </row>
    <row r="33" spans="1:11" ht="72.95" customHeight="1" thickBot="1" x14ac:dyDescent="0.25">
      <c r="A33" s="165" t="s">
        <v>239</v>
      </c>
      <c r="B33" s="166"/>
      <c r="C33" s="167"/>
      <c r="D33" s="267" t="s">
        <v>32</v>
      </c>
      <c r="E33" s="167"/>
      <c r="F33" s="167"/>
      <c r="G33" s="167"/>
      <c r="H33" s="167"/>
      <c r="I33" s="167"/>
      <c r="J33" s="168"/>
    </row>
    <row r="34" spans="1:11" ht="26.1" customHeight="1" thickBot="1" x14ac:dyDescent="0.25">
      <c r="A34" s="293" t="s">
        <v>240</v>
      </c>
      <c r="B34" s="294"/>
      <c r="C34" s="294"/>
      <c r="D34" s="294"/>
      <c r="E34" s="294"/>
      <c r="F34" s="294"/>
      <c r="G34" s="294"/>
      <c r="H34" s="294"/>
      <c r="I34" s="294"/>
      <c r="J34" s="295"/>
    </row>
    <row r="35" spans="1:11" ht="188.25" customHeight="1" x14ac:dyDescent="0.2">
      <c r="A35" s="259" t="s">
        <v>332</v>
      </c>
      <c r="B35" s="261" t="s">
        <v>216</v>
      </c>
      <c r="C35" s="262" t="s">
        <v>216</v>
      </c>
      <c r="D35" s="262" t="s">
        <v>216</v>
      </c>
      <c r="E35" s="262" t="s">
        <v>216</v>
      </c>
      <c r="F35" s="262" t="s">
        <v>216</v>
      </c>
      <c r="G35" s="262" t="s">
        <v>216</v>
      </c>
      <c r="H35" s="262" t="s">
        <v>216</v>
      </c>
      <c r="I35" s="262" t="s">
        <v>216</v>
      </c>
      <c r="J35" s="263" t="s">
        <v>216</v>
      </c>
    </row>
    <row r="36" spans="1:11" ht="72.95" customHeight="1" x14ac:dyDescent="0.2">
      <c r="A36" s="260" t="s">
        <v>327</v>
      </c>
      <c r="B36" s="161" t="s">
        <v>216</v>
      </c>
      <c r="C36" s="162" t="s">
        <v>216</v>
      </c>
      <c r="D36" s="162" t="s">
        <v>216</v>
      </c>
      <c r="E36" s="162" t="s">
        <v>216</v>
      </c>
      <c r="F36" s="162" t="s">
        <v>216</v>
      </c>
      <c r="G36" s="162" t="s">
        <v>216</v>
      </c>
      <c r="H36" s="162" t="s">
        <v>216</v>
      </c>
      <c r="I36" s="162" t="s">
        <v>216</v>
      </c>
      <c r="J36" s="163" t="s">
        <v>216</v>
      </c>
    </row>
    <row r="37" spans="1:11" ht="72.95" customHeight="1" x14ac:dyDescent="0.2">
      <c r="A37" s="260" t="s">
        <v>241</v>
      </c>
      <c r="B37" s="161" t="s">
        <v>216</v>
      </c>
      <c r="C37" s="162" t="s">
        <v>216</v>
      </c>
      <c r="D37" s="162" t="s">
        <v>216</v>
      </c>
      <c r="E37" s="162" t="s">
        <v>216</v>
      </c>
      <c r="F37" s="162" t="s">
        <v>216</v>
      </c>
      <c r="G37" s="162" t="s">
        <v>216</v>
      </c>
      <c r="H37" s="162" t="s">
        <v>216</v>
      </c>
      <c r="I37" s="162" t="s">
        <v>216</v>
      </c>
      <c r="J37" s="163" t="s">
        <v>216</v>
      </c>
    </row>
    <row r="38" spans="1:11" ht="57.95" customHeight="1" x14ac:dyDescent="0.2">
      <c r="A38" s="260" t="s">
        <v>242</v>
      </c>
      <c r="B38" s="264" t="s">
        <v>38</v>
      </c>
      <c r="C38" s="265" t="s">
        <v>38</v>
      </c>
      <c r="D38" s="265" t="s">
        <v>38</v>
      </c>
      <c r="E38" s="265" t="s">
        <v>38</v>
      </c>
      <c r="F38" s="265" t="s">
        <v>38</v>
      </c>
      <c r="G38" s="265" t="s">
        <v>38</v>
      </c>
      <c r="H38" s="265" t="s">
        <v>38</v>
      </c>
      <c r="I38" s="265" t="s">
        <v>38</v>
      </c>
      <c r="J38" s="266" t="s">
        <v>38</v>
      </c>
    </row>
    <row r="39" spans="1:11" ht="57.95" customHeight="1" x14ac:dyDescent="0.2">
      <c r="A39" s="157" t="s">
        <v>243</v>
      </c>
      <c r="B39" s="161"/>
      <c r="C39" s="162"/>
      <c r="D39" s="162" t="s">
        <v>220</v>
      </c>
      <c r="E39" s="162" t="s">
        <v>216</v>
      </c>
      <c r="F39" s="162" t="s">
        <v>216</v>
      </c>
      <c r="G39" s="162"/>
      <c r="H39" s="162" t="s">
        <v>216</v>
      </c>
      <c r="I39" s="162"/>
      <c r="J39" s="163"/>
    </row>
    <row r="40" spans="1:11" ht="56.1" customHeight="1" x14ac:dyDescent="0.2">
      <c r="A40" s="164" t="s">
        <v>244</v>
      </c>
      <c r="B40" s="161"/>
      <c r="C40" s="162"/>
      <c r="D40" s="162" t="s">
        <v>14</v>
      </c>
      <c r="E40" s="162"/>
      <c r="F40" s="162"/>
      <c r="G40" s="162"/>
      <c r="H40" s="162"/>
      <c r="I40" s="162"/>
      <c r="J40" s="163"/>
    </row>
    <row r="41" spans="1:11" ht="56.1" customHeight="1" x14ac:dyDescent="0.2">
      <c r="A41" s="157" t="s">
        <v>245</v>
      </c>
      <c r="B41" s="161" t="s">
        <v>32</v>
      </c>
      <c r="C41" s="162" t="s">
        <v>32</v>
      </c>
      <c r="D41" s="162" t="s">
        <v>32</v>
      </c>
      <c r="E41" s="162" t="s">
        <v>32</v>
      </c>
      <c r="F41" s="162" t="s">
        <v>32</v>
      </c>
      <c r="G41" s="162" t="s">
        <v>32</v>
      </c>
      <c r="H41" s="162" t="s">
        <v>32</v>
      </c>
      <c r="I41" s="162" t="s">
        <v>32</v>
      </c>
      <c r="J41" s="163" t="s">
        <v>32</v>
      </c>
    </row>
    <row r="42" spans="1:11" ht="56.1" customHeight="1" thickBot="1" x14ac:dyDescent="0.25">
      <c r="A42" s="165" t="s">
        <v>246</v>
      </c>
      <c r="B42" s="268" t="s">
        <v>25</v>
      </c>
      <c r="C42" s="267" t="s">
        <v>25</v>
      </c>
      <c r="D42" s="267" t="s">
        <v>25</v>
      </c>
      <c r="E42" s="267" t="s">
        <v>25</v>
      </c>
      <c r="F42" s="267" t="s">
        <v>25</v>
      </c>
      <c r="G42" s="267" t="s">
        <v>25</v>
      </c>
      <c r="H42" s="267" t="s">
        <v>25</v>
      </c>
      <c r="I42" s="267" t="s">
        <v>25</v>
      </c>
      <c r="J42" s="269" t="s">
        <v>25</v>
      </c>
    </row>
    <row r="43" spans="1:11" ht="45.95" customHeight="1" thickBot="1" x14ac:dyDescent="0.25">
      <c r="A43" s="169"/>
      <c r="B43" s="169"/>
      <c r="C43" s="169"/>
      <c r="D43" s="169"/>
      <c r="E43" s="169"/>
      <c r="F43" s="151"/>
      <c r="G43" s="169"/>
      <c r="H43" s="151"/>
      <c r="I43" s="151"/>
      <c r="J43" s="151"/>
      <c r="K43" s="151"/>
    </row>
    <row r="44" spans="1:11" ht="36.950000000000003" customHeight="1" thickBot="1" x14ac:dyDescent="0.25">
      <c r="A44" s="300" t="s">
        <v>247</v>
      </c>
      <c r="B44" s="301"/>
      <c r="C44" s="301"/>
      <c r="D44" s="301"/>
      <c r="E44" s="302"/>
      <c r="F44" s="170"/>
      <c r="G44" s="170"/>
      <c r="H44" s="171"/>
    </row>
    <row r="45" spans="1:11" ht="36.950000000000003" customHeight="1" x14ac:dyDescent="0.2">
      <c r="A45" s="271" t="s">
        <v>158</v>
      </c>
      <c r="B45" s="306" t="s">
        <v>248</v>
      </c>
      <c r="C45" s="306"/>
      <c r="D45" s="306"/>
      <c r="E45" s="307"/>
    </row>
    <row r="46" spans="1:11" s="172" customFormat="1" ht="27" customHeight="1" x14ac:dyDescent="0.2">
      <c r="A46" s="272" t="s">
        <v>15</v>
      </c>
      <c r="B46" s="285" t="s">
        <v>323</v>
      </c>
      <c r="C46" s="285"/>
      <c r="D46" s="285"/>
      <c r="E46" s="286"/>
    </row>
    <row r="47" spans="1:11" s="172" customFormat="1" ht="27" customHeight="1" x14ac:dyDescent="0.2">
      <c r="A47" s="272" t="s">
        <v>16</v>
      </c>
      <c r="B47" s="282" t="s">
        <v>324</v>
      </c>
      <c r="C47" s="283"/>
      <c r="D47" s="283"/>
      <c r="E47" s="284"/>
    </row>
    <row r="48" spans="1:11" s="172" customFormat="1" ht="27" customHeight="1" x14ac:dyDescent="0.2">
      <c r="A48" s="272" t="s">
        <v>13</v>
      </c>
      <c r="B48" s="282" t="s">
        <v>325</v>
      </c>
      <c r="C48" s="283"/>
      <c r="D48" s="283"/>
      <c r="E48" s="284"/>
    </row>
    <row r="49" spans="1:5" s="172" customFormat="1" ht="27" customHeight="1" x14ac:dyDescent="0.2">
      <c r="A49" s="272" t="s">
        <v>30</v>
      </c>
      <c r="B49" s="285" t="s">
        <v>321</v>
      </c>
      <c r="C49" s="285"/>
      <c r="D49" s="285"/>
      <c r="E49" s="286"/>
    </row>
    <row r="50" spans="1:5" s="172" customFormat="1" ht="27" customHeight="1" x14ac:dyDescent="0.2">
      <c r="A50" s="272" t="s">
        <v>11</v>
      </c>
      <c r="B50" s="285" t="s">
        <v>314</v>
      </c>
      <c r="C50" s="285"/>
      <c r="D50" s="285"/>
      <c r="E50" s="286"/>
    </row>
    <row r="51" spans="1:5" s="172" customFormat="1" ht="27" customHeight="1" x14ac:dyDescent="0.2">
      <c r="A51" s="272" t="s">
        <v>10</v>
      </c>
      <c r="B51" s="285" t="s">
        <v>315</v>
      </c>
      <c r="C51" s="285"/>
      <c r="D51" s="285"/>
      <c r="E51" s="286"/>
    </row>
    <row r="52" spans="1:5" s="172" customFormat="1" ht="27" customHeight="1" x14ac:dyDescent="0.2">
      <c r="A52" s="272" t="s">
        <v>12</v>
      </c>
      <c r="B52" s="285" t="s">
        <v>249</v>
      </c>
      <c r="C52" s="285"/>
      <c r="D52" s="285"/>
      <c r="E52" s="286"/>
    </row>
    <row r="53" spans="1:5" s="172" customFormat="1" ht="41.1" customHeight="1" x14ac:dyDescent="0.2">
      <c r="A53" s="272" t="s">
        <v>14</v>
      </c>
      <c r="B53" s="285" t="s">
        <v>250</v>
      </c>
      <c r="C53" s="285"/>
      <c r="D53" s="285"/>
      <c r="E53" s="286"/>
    </row>
    <row r="54" spans="1:5" s="172" customFormat="1" ht="27" customHeight="1" x14ac:dyDescent="0.2">
      <c r="A54" s="272" t="s">
        <v>20</v>
      </c>
      <c r="B54" s="285" t="s">
        <v>316</v>
      </c>
      <c r="C54" s="285"/>
      <c r="D54" s="285"/>
      <c r="E54" s="286"/>
    </row>
    <row r="55" spans="1:5" s="172" customFormat="1" ht="44.1" customHeight="1" x14ac:dyDescent="0.2">
      <c r="A55" s="272" t="s">
        <v>23</v>
      </c>
      <c r="B55" s="303" t="s">
        <v>326</v>
      </c>
      <c r="C55" s="304"/>
      <c r="D55" s="304"/>
      <c r="E55" s="305"/>
    </row>
    <row r="56" spans="1:5" s="172" customFormat="1" ht="44.1" customHeight="1" x14ac:dyDescent="0.2">
      <c r="A56" s="272" t="s">
        <v>38</v>
      </c>
      <c r="B56" s="298" t="s">
        <v>320</v>
      </c>
      <c r="C56" s="298"/>
      <c r="D56" s="298"/>
      <c r="E56" s="299"/>
    </row>
    <row r="57" spans="1:5" s="172" customFormat="1" ht="39.950000000000003" customHeight="1" x14ac:dyDescent="0.2">
      <c r="A57" s="272" t="s">
        <v>35</v>
      </c>
      <c r="B57" s="298" t="s">
        <v>317</v>
      </c>
      <c r="C57" s="298"/>
      <c r="D57" s="298"/>
      <c r="E57" s="299"/>
    </row>
    <row r="58" spans="1:5" s="172" customFormat="1" ht="39.950000000000003" customHeight="1" x14ac:dyDescent="0.2">
      <c r="A58" s="272" t="s">
        <v>32</v>
      </c>
      <c r="B58" s="298" t="s">
        <v>318</v>
      </c>
      <c r="C58" s="298"/>
      <c r="D58" s="298"/>
      <c r="E58" s="299"/>
    </row>
    <row r="59" spans="1:5" s="172" customFormat="1" ht="39.950000000000003" customHeight="1" x14ac:dyDescent="0.2">
      <c r="A59" s="272" t="s">
        <v>28</v>
      </c>
      <c r="B59" s="298" t="s">
        <v>319</v>
      </c>
      <c r="C59" s="298"/>
      <c r="D59" s="298"/>
      <c r="E59" s="299"/>
    </row>
    <row r="60" spans="1:5" x14ac:dyDescent="0.2">
      <c r="A60" s="272" t="s">
        <v>25</v>
      </c>
      <c r="B60" s="282" t="s">
        <v>322</v>
      </c>
      <c r="C60" s="283"/>
      <c r="D60" s="283"/>
      <c r="E60" s="284"/>
    </row>
    <row r="61" spans="1:5" x14ac:dyDescent="0.2">
      <c r="A61" s="272" t="s">
        <v>41</v>
      </c>
      <c r="B61" s="285" t="s">
        <v>42</v>
      </c>
      <c r="C61" s="285"/>
      <c r="D61" s="285"/>
      <c r="E61" s="286"/>
    </row>
    <row r="62" spans="1:5" ht="15" thickBot="1" x14ac:dyDescent="0.25">
      <c r="A62" s="273" t="s">
        <v>216</v>
      </c>
      <c r="B62" s="296" t="s">
        <v>251</v>
      </c>
      <c r="C62" s="296"/>
      <c r="D62" s="296"/>
      <c r="E62" s="297"/>
    </row>
  </sheetData>
  <mergeCells count="22">
    <mergeCell ref="B62:E62"/>
    <mergeCell ref="B59:E59"/>
    <mergeCell ref="B57:E57"/>
    <mergeCell ref="A44:E44"/>
    <mergeCell ref="B60:E60"/>
    <mergeCell ref="B61:E61"/>
    <mergeCell ref="B54:E54"/>
    <mergeCell ref="B55:E55"/>
    <mergeCell ref="B56:E56"/>
    <mergeCell ref="B58:E58"/>
    <mergeCell ref="B50:E50"/>
    <mergeCell ref="B51:E51"/>
    <mergeCell ref="B52:E52"/>
    <mergeCell ref="B53:E53"/>
    <mergeCell ref="B45:E45"/>
    <mergeCell ref="B46:E46"/>
    <mergeCell ref="B47:E47"/>
    <mergeCell ref="B48:E48"/>
    <mergeCell ref="B49:E49"/>
    <mergeCell ref="B4:J4"/>
    <mergeCell ref="A7:J7"/>
    <mergeCell ref="A34:J34"/>
  </mergeCells>
  <phoneticPr fontId="19" type="noConversion"/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showGridLines="0" topLeftCell="A5" zoomScale="125" zoomScaleNormal="125" zoomScalePageLayoutView="125" workbookViewId="0">
      <selection activeCell="E12" sqref="E12"/>
    </sheetView>
  </sheetViews>
  <sheetFormatPr baseColWidth="10" defaultColWidth="11.42578125" defaultRowHeight="35.1" customHeight="1" x14ac:dyDescent="0.2"/>
  <cols>
    <col min="1" max="1" width="35" style="184" customWidth="1"/>
    <col min="2" max="2" width="82.85546875" style="184" customWidth="1"/>
    <col min="3" max="256" width="11.42578125" style="175"/>
    <col min="257" max="257" width="60.140625" style="175" customWidth="1"/>
    <col min="258" max="258" width="82.85546875" style="175" customWidth="1"/>
    <col min="259" max="512" width="11.42578125" style="175"/>
    <col min="513" max="513" width="60.140625" style="175" customWidth="1"/>
    <col min="514" max="514" width="82.85546875" style="175" customWidth="1"/>
    <col min="515" max="768" width="11.42578125" style="175"/>
    <col min="769" max="769" width="60.140625" style="175" customWidth="1"/>
    <col min="770" max="770" width="82.85546875" style="175" customWidth="1"/>
    <col min="771" max="1024" width="11.42578125" style="175"/>
    <col min="1025" max="1025" width="60.140625" style="175" customWidth="1"/>
    <col min="1026" max="1026" width="82.85546875" style="175" customWidth="1"/>
    <col min="1027" max="1280" width="11.42578125" style="175"/>
    <col min="1281" max="1281" width="60.140625" style="175" customWidth="1"/>
    <col min="1282" max="1282" width="82.85546875" style="175" customWidth="1"/>
    <col min="1283" max="1536" width="11.42578125" style="175"/>
    <col min="1537" max="1537" width="60.140625" style="175" customWidth="1"/>
    <col min="1538" max="1538" width="82.85546875" style="175" customWidth="1"/>
    <col min="1539" max="1792" width="11.42578125" style="175"/>
    <col min="1793" max="1793" width="60.140625" style="175" customWidth="1"/>
    <col min="1794" max="1794" width="82.85546875" style="175" customWidth="1"/>
    <col min="1795" max="2048" width="11.42578125" style="175"/>
    <col min="2049" max="2049" width="60.140625" style="175" customWidth="1"/>
    <col min="2050" max="2050" width="82.85546875" style="175" customWidth="1"/>
    <col min="2051" max="2304" width="11.42578125" style="175"/>
    <col min="2305" max="2305" width="60.140625" style="175" customWidth="1"/>
    <col min="2306" max="2306" width="82.85546875" style="175" customWidth="1"/>
    <col min="2307" max="2560" width="11.42578125" style="175"/>
    <col min="2561" max="2561" width="60.140625" style="175" customWidth="1"/>
    <col min="2562" max="2562" width="82.85546875" style="175" customWidth="1"/>
    <col min="2563" max="2816" width="11.42578125" style="175"/>
    <col min="2817" max="2817" width="60.140625" style="175" customWidth="1"/>
    <col min="2818" max="2818" width="82.85546875" style="175" customWidth="1"/>
    <col min="2819" max="3072" width="11.42578125" style="175"/>
    <col min="3073" max="3073" width="60.140625" style="175" customWidth="1"/>
    <col min="3074" max="3074" width="82.85546875" style="175" customWidth="1"/>
    <col min="3075" max="3328" width="11.42578125" style="175"/>
    <col min="3329" max="3329" width="60.140625" style="175" customWidth="1"/>
    <col min="3330" max="3330" width="82.85546875" style="175" customWidth="1"/>
    <col min="3331" max="3584" width="11.42578125" style="175"/>
    <col min="3585" max="3585" width="60.140625" style="175" customWidth="1"/>
    <col min="3586" max="3586" width="82.85546875" style="175" customWidth="1"/>
    <col min="3587" max="3840" width="11.42578125" style="175"/>
    <col min="3841" max="3841" width="60.140625" style="175" customWidth="1"/>
    <col min="3842" max="3842" width="82.85546875" style="175" customWidth="1"/>
    <col min="3843" max="4096" width="11.42578125" style="175"/>
    <col min="4097" max="4097" width="60.140625" style="175" customWidth="1"/>
    <col min="4098" max="4098" width="82.85546875" style="175" customWidth="1"/>
    <col min="4099" max="4352" width="11.42578125" style="175"/>
    <col min="4353" max="4353" width="60.140625" style="175" customWidth="1"/>
    <col min="4354" max="4354" width="82.85546875" style="175" customWidth="1"/>
    <col min="4355" max="4608" width="11.42578125" style="175"/>
    <col min="4609" max="4609" width="60.140625" style="175" customWidth="1"/>
    <col min="4610" max="4610" width="82.85546875" style="175" customWidth="1"/>
    <col min="4611" max="4864" width="11.42578125" style="175"/>
    <col min="4865" max="4865" width="60.140625" style="175" customWidth="1"/>
    <col min="4866" max="4866" width="82.85546875" style="175" customWidth="1"/>
    <col min="4867" max="5120" width="11.42578125" style="175"/>
    <col min="5121" max="5121" width="60.140625" style="175" customWidth="1"/>
    <col min="5122" max="5122" width="82.85546875" style="175" customWidth="1"/>
    <col min="5123" max="5376" width="11.42578125" style="175"/>
    <col min="5377" max="5377" width="60.140625" style="175" customWidth="1"/>
    <col min="5378" max="5378" width="82.85546875" style="175" customWidth="1"/>
    <col min="5379" max="5632" width="11.42578125" style="175"/>
    <col min="5633" max="5633" width="60.140625" style="175" customWidth="1"/>
    <col min="5634" max="5634" width="82.85546875" style="175" customWidth="1"/>
    <col min="5635" max="5888" width="11.42578125" style="175"/>
    <col min="5889" max="5889" width="60.140625" style="175" customWidth="1"/>
    <col min="5890" max="5890" width="82.85546875" style="175" customWidth="1"/>
    <col min="5891" max="6144" width="11.42578125" style="175"/>
    <col min="6145" max="6145" width="60.140625" style="175" customWidth="1"/>
    <col min="6146" max="6146" width="82.85546875" style="175" customWidth="1"/>
    <col min="6147" max="6400" width="11.42578125" style="175"/>
    <col min="6401" max="6401" width="60.140625" style="175" customWidth="1"/>
    <col min="6402" max="6402" width="82.85546875" style="175" customWidth="1"/>
    <col min="6403" max="6656" width="11.42578125" style="175"/>
    <col min="6657" max="6657" width="60.140625" style="175" customWidth="1"/>
    <col min="6658" max="6658" width="82.85546875" style="175" customWidth="1"/>
    <col min="6659" max="6912" width="11.42578125" style="175"/>
    <col min="6913" max="6913" width="60.140625" style="175" customWidth="1"/>
    <col min="6914" max="6914" width="82.85546875" style="175" customWidth="1"/>
    <col min="6915" max="7168" width="11.42578125" style="175"/>
    <col min="7169" max="7169" width="60.140625" style="175" customWidth="1"/>
    <col min="7170" max="7170" width="82.85546875" style="175" customWidth="1"/>
    <col min="7171" max="7424" width="11.42578125" style="175"/>
    <col min="7425" max="7425" width="60.140625" style="175" customWidth="1"/>
    <col min="7426" max="7426" width="82.85546875" style="175" customWidth="1"/>
    <col min="7427" max="7680" width="11.42578125" style="175"/>
    <col min="7681" max="7681" width="60.140625" style="175" customWidth="1"/>
    <col min="7682" max="7682" width="82.85546875" style="175" customWidth="1"/>
    <col min="7683" max="7936" width="11.42578125" style="175"/>
    <col min="7937" max="7937" width="60.140625" style="175" customWidth="1"/>
    <col min="7938" max="7938" width="82.85546875" style="175" customWidth="1"/>
    <col min="7939" max="8192" width="11.42578125" style="175"/>
    <col min="8193" max="8193" width="60.140625" style="175" customWidth="1"/>
    <col min="8194" max="8194" width="82.85546875" style="175" customWidth="1"/>
    <col min="8195" max="8448" width="11.42578125" style="175"/>
    <col min="8449" max="8449" width="60.140625" style="175" customWidth="1"/>
    <col min="8450" max="8450" width="82.85546875" style="175" customWidth="1"/>
    <col min="8451" max="8704" width="11.42578125" style="175"/>
    <col min="8705" max="8705" width="60.140625" style="175" customWidth="1"/>
    <col min="8706" max="8706" width="82.85546875" style="175" customWidth="1"/>
    <col min="8707" max="8960" width="11.42578125" style="175"/>
    <col min="8961" max="8961" width="60.140625" style="175" customWidth="1"/>
    <col min="8962" max="8962" width="82.85546875" style="175" customWidth="1"/>
    <col min="8963" max="9216" width="11.42578125" style="175"/>
    <col min="9217" max="9217" width="60.140625" style="175" customWidth="1"/>
    <col min="9218" max="9218" width="82.85546875" style="175" customWidth="1"/>
    <col min="9219" max="9472" width="11.42578125" style="175"/>
    <col min="9473" max="9473" width="60.140625" style="175" customWidth="1"/>
    <col min="9474" max="9474" width="82.85546875" style="175" customWidth="1"/>
    <col min="9475" max="9728" width="11.42578125" style="175"/>
    <col min="9729" max="9729" width="60.140625" style="175" customWidth="1"/>
    <col min="9730" max="9730" width="82.85546875" style="175" customWidth="1"/>
    <col min="9731" max="9984" width="11.42578125" style="175"/>
    <col min="9985" max="9985" width="60.140625" style="175" customWidth="1"/>
    <col min="9986" max="9986" width="82.85546875" style="175" customWidth="1"/>
    <col min="9987" max="10240" width="11.42578125" style="175"/>
    <col min="10241" max="10241" width="60.140625" style="175" customWidth="1"/>
    <col min="10242" max="10242" width="82.85546875" style="175" customWidth="1"/>
    <col min="10243" max="10496" width="11.42578125" style="175"/>
    <col min="10497" max="10497" width="60.140625" style="175" customWidth="1"/>
    <col min="10498" max="10498" width="82.85546875" style="175" customWidth="1"/>
    <col min="10499" max="10752" width="11.42578125" style="175"/>
    <col min="10753" max="10753" width="60.140625" style="175" customWidth="1"/>
    <col min="10754" max="10754" width="82.85546875" style="175" customWidth="1"/>
    <col min="10755" max="11008" width="11.42578125" style="175"/>
    <col min="11009" max="11009" width="60.140625" style="175" customWidth="1"/>
    <col min="11010" max="11010" width="82.85546875" style="175" customWidth="1"/>
    <col min="11011" max="11264" width="11.42578125" style="175"/>
    <col min="11265" max="11265" width="60.140625" style="175" customWidth="1"/>
    <col min="11266" max="11266" width="82.85546875" style="175" customWidth="1"/>
    <col min="11267" max="11520" width="11.42578125" style="175"/>
    <col min="11521" max="11521" width="60.140625" style="175" customWidth="1"/>
    <col min="11522" max="11522" width="82.85546875" style="175" customWidth="1"/>
    <col min="11523" max="11776" width="11.42578125" style="175"/>
    <col min="11777" max="11777" width="60.140625" style="175" customWidth="1"/>
    <col min="11778" max="11778" width="82.85546875" style="175" customWidth="1"/>
    <col min="11779" max="12032" width="11.42578125" style="175"/>
    <col min="12033" max="12033" width="60.140625" style="175" customWidth="1"/>
    <col min="12034" max="12034" width="82.85546875" style="175" customWidth="1"/>
    <col min="12035" max="12288" width="11.42578125" style="175"/>
    <col min="12289" max="12289" width="60.140625" style="175" customWidth="1"/>
    <col min="12290" max="12290" width="82.85546875" style="175" customWidth="1"/>
    <col min="12291" max="12544" width="11.42578125" style="175"/>
    <col min="12545" max="12545" width="60.140625" style="175" customWidth="1"/>
    <col min="12546" max="12546" width="82.85546875" style="175" customWidth="1"/>
    <col min="12547" max="12800" width="11.42578125" style="175"/>
    <col min="12801" max="12801" width="60.140625" style="175" customWidth="1"/>
    <col min="12802" max="12802" width="82.85546875" style="175" customWidth="1"/>
    <col min="12803" max="13056" width="11.42578125" style="175"/>
    <col min="13057" max="13057" width="60.140625" style="175" customWidth="1"/>
    <col min="13058" max="13058" width="82.85546875" style="175" customWidth="1"/>
    <col min="13059" max="13312" width="11.42578125" style="175"/>
    <col min="13313" max="13313" width="60.140625" style="175" customWidth="1"/>
    <col min="13314" max="13314" width="82.85546875" style="175" customWidth="1"/>
    <col min="13315" max="13568" width="11.42578125" style="175"/>
    <col min="13569" max="13569" width="60.140625" style="175" customWidth="1"/>
    <col min="13570" max="13570" width="82.85546875" style="175" customWidth="1"/>
    <col min="13571" max="13824" width="11.42578125" style="175"/>
    <col min="13825" max="13825" width="60.140625" style="175" customWidth="1"/>
    <col min="13826" max="13826" width="82.85546875" style="175" customWidth="1"/>
    <col min="13827" max="14080" width="11.42578125" style="175"/>
    <col min="14081" max="14081" width="60.140625" style="175" customWidth="1"/>
    <col min="14082" max="14082" width="82.85546875" style="175" customWidth="1"/>
    <col min="14083" max="14336" width="11.42578125" style="175"/>
    <col min="14337" max="14337" width="60.140625" style="175" customWidth="1"/>
    <col min="14338" max="14338" width="82.85546875" style="175" customWidth="1"/>
    <col min="14339" max="14592" width="11.42578125" style="175"/>
    <col min="14593" max="14593" width="60.140625" style="175" customWidth="1"/>
    <col min="14594" max="14594" width="82.85546875" style="175" customWidth="1"/>
    <col min="14595" max="14848" width="11.42578125" style="175"/>
    <col min="14849" max="14849" width="60.140625" style="175" customWidth="1"/>
    <col min="14850" max="14850" width="82.85546875" style="175" customWidth="1"/>
    <col min="14851" max="15104" width="11.42578125" style="175"/>
    <col min="15105" max="15105" width="60.140625" style="175" customWidth="1"/>
    <col min="15106" max="15106" width="82.85546875" style="175" customWidth="1"/>
    <col min="15107" max="15360" width="11.42578125" style="175"/>
    <col min="15361" max="15361" width="60.140625" style="175" customWidth="1"/>
    <col min="15362" max="15362" width="82.85546875" style="175" customWidth="1"/>
    <col min="15363" max="15616" width="11.42578125" style="175"/>
    <col min="15617" max="15617" width="60.140625" style="175" customWidth="1"/>
    <col min="15618" max="15618" width="82.85546875" style="175" customWidth="1"/>
    <col min="15619" max="15872" width="11.42578125" style="175"/>
    <col min="15873" max="15873" width="60.140625" style="175" customWidth="1"/>
    <col min="15874" max="15874" width="82.85546875" style="175" customWidth="1"/>
    <col min="15875" max="16128" width="11.42578125" style="175"/>
    <col min="16129" max="16129" width="60.140625" style="175" customWidth="1"/>
    <col min="16130" max="16130" width="82.85546875" style="175" customWidth="1"/>
    <col min="16131" max="16384" width="11.42578125" style="175"/>
  </cols>
  <sheetData>
    <row r="1" spans="1:12" ht="35.1" customHeight="1" x14ac:dyDescent="0.2">
      <c r="A1" s="173" t="s">
        <v>252</v>
      </c>
      <c r="B1" s="174" t="s">
        <v>253</v>
      </c>
    </row>
    <row r="2" spans="1:12" ht="35.1" customHeight="1" x14ac:dyDescent="0.2">
      <c r="A2" s="176"/>
      <c r="B2" s="177" t="s">
        <v>254</v>
      </c>
    </row>
    <row r="3" spans="1:12" s="179" customFormat="1" ht="15" customHeight="1" thickBot="1" x14ac:dyDescent="0.25">
      <c r="A3" s="175"/>
      <c r="B3" s="178"/>
    </row>
    <row r="4" spans="1:12" ht="17.100000000000001" customHeight="1" x14ac:dyDescent="0.2">
      <c r="A4" s="310" t="s">
        <v>255</v>
      </c>
      <c r="B4" s="312" t="s">
        <v>175</v>
      </c>
    </row>
    <row r="5" spans="1:12" ht="17.100000000000001" customHeight="1" thickBot="1" x14ac:dyDescent="0.25">
      <c r="A5" s="311"/>
      <c r="B5" s="313"/>
    </row>
    <row r="6" spans="1:12" s="180" customFormat="1" ht="35.1" customHeight="1" x14ac:dyDescent="0.2">
      <c r="A6" s="314" t="s">
        <v>256</v>
      </c>
      <c r="B6" s="314"/>
    </row>
    <row r="7" spans="1:12" ht="57" customHeight="1" x14ac:dyDescent="0.2">
      <c r="A7" s="181" t="s">
        <v>257</v>
      </c>
      <c r="B7" s="181" t="s">
        <v>258</v>
      </c>
    </row>
    <row r="8" spans="1:12" ht="53.1" customHeight="1" x14ac:dyDescent="0.2">
      <c r="A8" s="181" t="s">
        <v>259</v>
      </c>
      <c r="B8" s="181" t="s">
        <v>260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</row>
    <row r="9" spans="1:12" ht="57.95" customHeight="1" x14ac:dyDescent="0.2">
      <c r="A9" s="181" t="s">
        <v>261</v>
      </c>
      <c r="B9" s="181" t="s">
        <v>262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</row>
    <row r="10" spans="1:12" ht="53.1" customHeight="1" x14ac:dyDescent="0.2">
      <c r="A10" s="181" t="s">
        <v>263</v>
      </c>
      <c r="B10" s="181" t="s">
        <v>264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2" ht="53.1" customHeight="1" x14ac:dyDescent="0.2">
      <c r="A11" s="181" t="s">
        <v>265</v>
      </c>
      <c r="B11" s="181" t="s">
        <v>266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12" ht="53.1" customHeight="1" x14ac:dyDescent="0.2">
      <c r="A12" s="181" t="s">
        <v>267</v>
      </c>
      <c r="B12" s="181" t="s">
        <v>268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</row>
    <row r="13" spans="1:12" ht="53.1" customHeight="1" x14ac:dyDescent="0.2">
      <c r="A13" s="181" t="s">
        <v>269</v>
      </c>
      <c r="B13" s="181" t="s">
        <v>270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</row>
    <row r="14" spans="1:12" ht="125.1" customHeight="1" x14ac:dyDescent="0.2">
      <c r="A14" s="315" t="s">
        <v>271</v>
      </c>
      <c r="B14" s="315"/>
      <c r="C14" s="179"/>
      <c r="D14" s="179"/>
      <c r="E14" s="179"/>
      <c r="F14" s="179"/>
      <c r="G14" s="179"/>
      <c r="H14" s="179"/>
      <c r="I14" s="179"/>
      <c r="J14" s="179"/>
      <c r="K14" s="179"/>
      <c r="L14" s="179"/>
    </row>
    <row r="15" spans="1:12" ht="53.1" customHeight="1" x14ac:dyDescent="0.2">
      <c r="A15" s="308" t="s">
        <v>272</v>
      </c>
      <c r="B15" s="308"/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2" ht="53.1" customHeight="1" x14ac:dyDescent="0.2">
      <c r="A16" s="181" t="s">
        <v>273</v>
      </c>
      <c r="B16" s="181" t="s">
        <v>274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69" customHeight="1" x14ac:dyDescent="0.2">
      <c r="A17" s="181" t="s">
        <v>275</v>
      </c>
      <c r="B17" s="181" t="s">
        <v>276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</row>
    <row r="18" spans="1:12" ht="90.95" customHeight="1" x14ac:dyDescent="0.2">
      <c r="A18" s="181" t="s">
        <v>277</v>
      </c>
      <c r="B18" s="181" t="s">
        <v>278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</row>
    <row r="19" spans="1:12" ht="53.1" customHeight="1" x14ac:dyDescent="0.2">
      <c r="A19" s="181" t="s">
        <v>279</v>
      </c>
      <c r="B19" s="270" t="s">
        <v>278</v>
      </c>
      <c r="C19" s="253"/>
      <c r="D19" s="253"/>
      <c r="E19" s="253"/>
      <c r="F19" s="253"/>
      <c r="G19" s="253"/>
      <c r="H19" s="253"/>
      <c r="I19" s="253"/>
      <c r="J19" s="179"/>
      <c r="K19" s="179"/>
      <c r="L19" s="179"/>
    </row>
    <row r="20" spans="1:12" ht="53.1" customHeight="1" x14ac:dyDescent="0.2">
      <c r="A20" s="181" t="s">
        <v>280</v>
      </c>
      <c r="B20" s="181" t="s">
        <v>281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</row>
    <row r="21" spans="1:12" ht="53.1" customHeight="1" x14ac:dyDescent="0.2">
      <c r="A21" s="181" t="s">
        <v>282</v>
      </c>
      <c r="B21" s="181" t="s">
        <v>283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</row>
    <row r="22" spans="1:12" ht="53.1" customHeight="1" x14ac:dyDescent="0.2">
      <c r="A22" s="181" t="s">
        <v>284</v>
      </c>
      <c r="B22" s="181" t="s">
        <v>285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</row>
    <row r="23" spans="1:12" ht="53.1" customHeight="1" x14ac:dyDescent="0.2">
      <c r="A23" s="181" t="s">
        <v>286</v>
      </c>
      <c r="B23" s="181" t="s">
        <v>287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</row>
    <row r="24" spans="1:12" ht="53.1" customHeight="1" x14ac:dyDescent="0.2">
      <c r="A24" s="181" t="s">
        <v>288</v>
      </c>
      <c r="B24" s="181" t="s">
        <v>289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</row>
    <row r="25" spans="1:12" ht="53.1" customHeight="1" x14ac:dyDescent="0.2">
      <c r="A25" s="181" t="s">
        <v>290</v>
      </c>
      <c r="B25" s="181" t="s">
        <v>291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</row>
    <row r="26" spans="1:12" ht="53.1" customHeight="1" x14ac:dyDescent="0.2">
      <c r="A26" s="181" t="s">
        <v>292</v>
      </c>
      <c r="B26" s="181" t="s">
        <v>293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</row>
    <row r="27" spans="1:12" ht="53.1" customHeight="1" x14ac:dyDescent="0.2">
      <c r="A27" s="309" t="s">
        <v>294</v>
      </c>
      <c r="B27" s="308"/>
      <c r="C27" s="179"/>
      <c r="D27" s="179"/>
      <c r="E27" s="179"/>
      <c r="F27" s="179"/>
      <c r="G27" s="179"/>
      <c r="H27" s="179"/>
      <c r="I27" s="179"/>
      <c r="J27" s="179"/>
      <c r="K27" s="179"/>
      <c r="L27" s="179"/>
    </row>
    <row r="28" spans="1:12" ht="53.1" customHeight="1" x14ac:dyDescent="0.2">
      <c r="A28" s="181" t="s">
        <v>295</v>
      </c>
      <c r="B28" s="181" t="s">
        <v>296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</row>
    <row r="29" spans="1:12" ht="53.1" customHeight="1" x14ac:dyDescent="0.2">
      <c r="A29" s="181" t="s">
        <v>297</v>
      </c>
      <c r="B29" s="181" t="s">
        <v>289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</row>
    <row r="30" spans="1:12" ht="53.1" customHeight="1" x14ac:dyDescent="0.2">
      <c r="A30" s="181" t="s">
        <v>298</v>
      </c>
      <c r="B30" s="181" t="s">
        <v>299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</row>
    <row r="31" spans="1:12" ht="74.099999999999994" customHeight="1" x14ac:dyDescent="0.2">
      <c r="A31" s="181" t="s">
        <v>300</v>
      </c>
      <c r="B31" s="181" t="s">
        <v>301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</row>
    <row r="32" spans="1:12" ht="69.599999999999994" customHeight="1" x14ac:dyDescent="0.2">
      <c r="A32" s="181" t="s">
        <v>302</v>
      </c>
      <c r="B32" s="181" t="s">
        <v>303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</row>
    <row r="33" spans="1:2" ht="69.95" customHeight="1" x14ac:dyDescent="0.2">
      <c r="A33" s="181" t="s">
        <v>304</v>
      </c>
      <c r="B33" s="181" t="s">
        <v>289</v>
      </c>
    </row>
    <row r="34" spans="1:2" ht="53.1" customHeight="1" x14ac:dyDescent="0.2">
      <c r="A34" s="181" t="s">
        <v>292</v>
      </c>
      <c r="B34" s="181" t="s">
        <v>293</v>
      </c>
    </row>
    <row r="35" spans="1:2" ht="53.1" customHeight="1" x14ac:dyDescent="0.2">
      <c r="A35" s="181" t="s">
        <v>290</v>
      </c>
      <c r="B35" s="181" t="s">
        <v>305</v>
      </c>
    </row>
    <row r="36" spans="1:2" ht="53.1" customHeight="1" x14ac:dyDescent="0.2">
      <c r="A36" s="308" t="s">
        <v>306</v>
      </c>
      <c r="B36" s="308"/>
    </row>
    <row r="37" spans="1:2" ht="69" customHeight="1" x14ac:dyDescent="0.2">
      <c r="A37" s="181" t="s">
        <v>307</v>
      </c>
      <c r="B37" s="182" t="s">
        <v>308</v>
      </c>
    </row>
    <row r="38" spans="1:2" ht="35.1" customHeight="1" x14ac:dyDescent="0.2">
      <c r="A38" s="309" t="s">
        <v>309</v>
      </c>
      <c r="B38" s="308"/>
    </row>
    <row r="39" spans="1:2" ht="105" customHeight="1" x14ac:dyDescent="0.2">
      <c r="A39" s="183" t="s">
        <v>310</v>
      </c>
      <c r="B39" s="183" t="s">
        <v>311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topLeftCell="A9" workbookViewId="0">
      <selection activeCell="C14" sqref="C1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99"/>
      <c r="B1" s="200"/>
      <c r="C1" s="200"/>
      <c r="D1" s="201"/>
      <c r="E1" s="202"/>
      <c r="F1" s="202"/>
      <c r="G1" s="203"/>
      <c r="H1" s="203"/>
    </row>
    <row r="2" spans="1:8" ht="15" customHeight="1" x14ac:dyDescent="0.2">
      <c r="A2" s="204"/>
      <c r="B2" s="203"/>
      <c r="C2" s="203"/>
      <c r="D2" s="205"/>
      <c r="E2" s="206"/>
      <c r="F2" s="203"/>
      <c r="G2" s="203"/>
      <c r="H2" s="203"/>
    </row>
    <row r="3" spans="1:8" ht="15" customHeight="1" x14ac:dyDescent="0.2">
      <c r="A3" s="202"/>
      <c r="B3" s="203"/>
      <c r="C3" s="207" t="s">
        <v>43</v>
      </c>
      <c r="D3" s="316"/>
      <c r="E3" s="317"/>
      <c r="F3" s="203"/>
      <c r="G3" s="203"/>
      <c r="H3" s="203"/>
    </row>
    <row r="4" spans="1:8" ht="15" customHeight="1" x14ac:dyDescent="0.2">
      <c r="A4" s="202"/>
      <c r="B4" s="203"/>
      <c r="C4" s="208"/>
      <c r="D4" s="209"/>
      <c r="E4" s="203"/>
      <c r="F4" s="203"/>
      <c r="G4" s="203"/>
      <c r="H4" s="203"/>
    </row>
    <row r="5" spans="1:8" ht="15" customHeight="1" x14ac:dyDescent="0.2">
      <c r="A5" s="202" t="s">
        <v>44</v>
      </c>
      <c r="B5" s="203"/>
      <c r="C5" s="208"/>
      <c r="D5" s="209"/>
      <c r="E5" s="203"/>
      <c r="F5" s="203"/>
      <c r="G5" s="203"/>
      <c r="H5" s="203"/>
    </row>
    <row r="6" spans="1:8" ht="15" customHeight="1" x14ac:dyDescent="0.2">
      <c r="A6" s="202"/>
      <c r="B6" s="203"/>
      <c r="C6" s="203"/>
      <c r="D6" s="209"/>
      <c r="E6" s="203"/>
      <c r="F6" s="203"/>
      <c r="G6" s="203"/>
      <c r="H6" s="203"/>
    </row>
    <row r="7" spans="1:8" ht="15" customHeight="1" thickBot="1" x14ac:dyDescent="0.25">
      <c r="A7" s="204"/>
      <c r="B7" s="203"/>
      <c r="C7" s="203"/>
      <c r="D7" s="209"/>
      <c r="E7" s="203"/>
      <c r="F7" s="203"/>
      <c r="G7" s="203"/>
      <c r="H7" s="203"/>
    </row>
    <row r="8" spans="1:8" s="36" customFormat="1" ht="15" customHeight="1" thickTop="1" x14ac:dyDescent="0.2">
      <c r="A8" s="41"/>
      <c r="B8" s="210" t="s">
        <v>45</v>
      </c>
      <c r="C8" s="211">
        <v>1</v>
      </c>
      <c r="D8" s="42" t="s">
        <v>160</v>
      </c>
      <c r="E8" s="43"/>
      <c r="F8" s="202"/>
      <c r="G8" s="42" t="s">
        <v>161</v>
      </c>
      <c r="H8" s="43"/>
    </row>
    <row r="9" spans="1:8" s="36" customFormat="1" ht="15" customHeight="1" x14ac:dyDescent="0.2">
      <c r="A9" s="44"/>
      <c r="B9" s="212" t="s">
        <v>46</v>
      </c>
      <c r="C9" s="213" t="s">
        <v>313</v>
      </c>
      <c r="D9" s="45" t="s">
        <v>47</v>
      </c>
      <c r="E9" s="46" t="s">
        <v>48</v>
      </c>
      <c r="F9" s="202"/>
      <c r="G9" s="45" t="s">
        <v>47</v>
      </c>
      <c r="H9" s="46" t="s">
        <v>48</v>
      </c>
    </row>
    <row r="10" spans="1:8" s="47" customFormat="1" ht="20.100000000000001" customHeight="1" x14ac:dyDescent="0.2">
      <c r="A10" s="214"/>
      <c r="B10" s="215" t="s">
        <v>162</v>
      </c>
      <c r="C10" s="212"/>
      <c r="D10" s="216">
        <v>1</v>
      </c>
      <c r="E10" s="89"/>
      <c r="F10" s="217"/>
      <c r="G10" s="216">
        <v>1</v>
      </c>
      <c r="H10" s="89"/>
    </row>
    <row r="11" spans="1:8" ht="15" customHeight="1" x14ac:dyDescent="0.2">
      <c r="A11" s="218" t="s">
        <v>49</v>
      </c>
      <c r="B11" s="219" t="s">
        <v>50</v>
      </c>
      <c r="C11" s="215"/>
      <c r="D11" s="220"/>
      <c r="E11" s="221"/>
      <c r="F11" s="203"/>
      <c r="G11" s="222"/>
      <c r="H11" s="221"/>
    </row>
    <row r="12" spans="1:8" ht="15" customHeight="1" x14ac:dyDescent="0.2">
      <c r="A12" s="218" t="s">
        <v>51</v>
      </c>
      <c r="B12" s="219" t="s">
        <v>52</v>
      </c>
      <c r="C12" s="215"/>
      <c r="D12" s="220"/>
      <c r="E12" s="221"/>
      <c r="F12" s="203"/>
      <c r="G12" s="222"/>
      <c r="H12" s="221"/>
    </row>
    <row r="13" spans="1:8" ht="12.75" x14ac:dyDescent="0.2">
      <c r="A13" s="223" t="s">
        <v>53</v>
      </c>
      <c r="B13" s="224" t="s">
        <v>54</v>
      </c>
      <c r="C13" s="212"/>
      <c r="D13" s="90"/>
      <c r="E13" s="225">
        <f>D13*$E$10</f>
        <v>0</v>
      </c>
      <c r="F13" s="203"/>
      <c r="G13" s="90"/>
      <c r="H13" s="225">
        <f>G13*$H$10</f>
        <v>0</v>
      </c>
    </row>
    <row r="14" spans="1:8" ht="12.75" x14ac:dyDescent="0.2">
      <c r="A14" s="223" t="s">
        <v>55</v>
      </c>
      <c r="B14" s="224" t="s">
        <v>56</v>
      </c>
      <c r="C14" s="212"/>
      <c r="D14" s="90"/>
      <c r="E14" s="225">
        <f>D14*$E$10</f>
        <v>0</v>
      </c>
      <c r="F14" s="203"/>
      <c r="G14" s="90"/>
      <c r="H14" s="225">
        <f>G14*$H$10</f>
        <v>0</v>
      </c>
    </row>
    <row r="15" spans="1:8" ht="12.75" x14ac:dyDescent="0.2">
      <c r="A15" s="223" t="s">
        <v>57</v>
      </c>
      <c r="B15" s="224" t="s">
        <v>58</v>
      </c>
      <c r="C15" s="212"/>
      <c r="D15" s="90"/>
      <c r="E15" s="225">
        <f>D15*$E$10</f>
        <v>0</v>
      </c>
      <c r="F15" s="203"/>
      <c r="G15" s="226"/>
      <c r="H15" s="225"/>
    </row>
    <row r="16" spans="1:8" ht="12.75" x14ac:dyDescent="0.2">
      <c r="A16" s="223" t="s">
        <v>59</v>
      </c>
      <c r="B16" s="224" t="s">
        <v>60</v>
      </c>
      <c r="C16" s="212"/>
      <c r="D16" s="90"/>
      <c r="E16" s="225">
        <f>D16*$E$10</f>
        <v>0</v>
      </c>
      <c r="F16" s="203"/>
      <c r="G16" s="226"/>
      <c r="H16" s="225"/>
    </row>
    <row r="17" spans="1:8" ht="12.75" x14ac:dyDescent="0.2">
      <c r="A17" s="223" t="s">
        <v>159</v>
      </c>
      <c r="B17" s="227" t="s">
        <v>163</v>
      </c>
      <c r="C17" s="228"/>
      <c r="D17" s="91"/>
      <c r="E17" s="225">
        <f>D17*$E$10</f>
        <v>0</v>
      </c>
      <c r="F17" s="203"/>
      <c r="G17" s="91"/>
      <c r="H17" s="225">
        <f>G17*$H$10</f>
        <v>0</v>
      </c>
    </row>
    <row r="18" spans="1:8" ht="15" customHeight="1" x14ac:dyDescent="0.2">
      <c r="A18" s="223"/>
      <c r="B18" s="229" t="s">
        <v>61</v>
      </c>
      <c r="C18" s="228"/>
      <c r="D18" s="230">
        <f>SUM(D13:D17)</f>
        <v>0</v>
      </c>
      <c r="E18" s="231">
        <f>SUM(E13:E17)</f>
        <v>0</v>
      </c>
      <c r="F18" s="203"/>
      <c r="G18" s="230">
        <f>SUM(G13:G17)</f>
        <v>0</v>
      </c>
      <c r="H18" s="231">
        <f>SUM(H13:H17)</f>
        <v>0</v>
      </c>
    </row>
    <row r="19" spans="1:8" ht="15" customHeight="1" x14ac:dyDescent="0.2">
      <c r="A19" s="232" t="s">
        <v>62</v>
      </c>
      <c r="B19" s="219" t="s">
        <v>63</v>
      </c>
      <c r="C19" s="215"/>
      <c r="D19" s="220"/>
      <c r="E19" s="221"/>
      <c r="F19" s="203"/>
      <c r="G19" s="222"/>
      <c r="H19" s="221"/>
    </row>
    <row r="20" spans="1:8" ht="9" customHeight="1" x14ac:dyDescent="0.2">
      <c r="A20" s="223" t="s">
        <v>64</v>
      </c>
      <c r="B20" s="233" t="s">
        <v>65</v>
      </c>
      <c r="C20" s="234"/>
      <c r="D20" s="90"/>
      <c r="E20" s="225">
        <f t="shared" ref="E20:E25" si="0">D20*$E$10</f>
        <v>0</v>
      </c>
      <c r="F20" s="203"/>
      <c r="G20" s="90"/>
      <c r="H20" s="225">
        <f t="shared" ref="H20:H24" si="1">G20*$H$10</f>
        <v>0</v>
      </c>
    </row>
    <row r="21" spans="1:8" ht="12.75" x14ac:dyDescent="0.2">
      <c r="A21" s="223" t="s">
        <v>66</v>
      </c>
      <c r="B21" s="224" t="s">
        <v>67</v>
      </c>
      <c r="C21" s="212"/>
      <c r="D21" s="90"/>
      <c r="E21" s="225">
        <f t="shared" si="0"/>
        <v>0</v>
      </c>
      <c r="F21" s="203"/>
      <c r="G21" s="90"/>
      <c r="H21" s="225">
        <f t="shared" si="1"/>
        <v>0</v>
      </c>
    </row>
    <row r="22" spans="1:8" ht="12.75" x14ac:dyDescent="0.2">
      <c r="A22" s="223" t="s">
        <v>68</v>
      </c>
      <c r="B22" s="224" t="s">
        <v>69</v>
      </c>
      <c r="C22" s="212"/>
      <c r="D22" s="90"/>
      <c r="E22" s="225">
        <f t="shared" si="0"/>
        <v>0</v>
      </c>
      <c r="F22" s="203"/>
      <c r="G22" s="90"/>
      <c r="H22" s="225">
        <f t="shared" si="1"/>
        <v>0</v>
      </c>
    </row>
    <row r="23" spans="1:8" ht="12.75" x14ac:dyDescent="0.2">
      <c r="A23" s="223" t="s">
        <v>70</v>
      </c>
      <c r="B23" s="227" t="s">
        <v>71</v>
      </c>
      <c r="C23" s="228"/>
      <c r="D23" s="90"/>
      <c r="E23" s="225">
        <f t="shared" si="0"/>
        <v>0</v>
      </c>
      <c r="F23" s="203"/>
      <c r="G23" s="90"/>
      <c r="H23" s="225">
        <f t="shared" si="1"/>
        <v>0</v>
      </c>
    </row>
    <row r="24" spans="1:8" ht="12.75" x14ac:dyDescent="0.2">
      <c r="A24" s="214" t="s">
        <v>72</v>
      </c>
      <c r="B24" s="224" t="s">
        <v>73</v>
      </c>
      <c r="C24" s="235"/>
      <c r="D24" s="90"/>
      <c r="E24" s="236">
        <f t="shared" si="0"/>
        <v>0</v>
      </c>
      <c r="F24" s="203"/>
      <c r="G24" s="90"/>
      <c r="H24" s="225">
        <f t="shared" si="1"/>
        <v>0</v>
      </c>
    </row>
    <row r="25" spans="1:8" ht="12.75" x14ac:dyDescent="0.2">
      <c r="A25" s="223" t="s">
        <v>74</v>
      </c>
      <c r="B25" s="233" t="s">
        <v>75</v>
      </c>
      <c r="C25" s="234"/>
      <c r="D25" s="237">
        <f>SUM(D20:D24)*D18</f>
        <v>0</v>
      </c>
      <c r="E25" s="225">
        <f t="shared" si="0"/>
        <v>0</v>
      </c>
      <c r="F25" s="203"/>
      <c r="G25" s="237">
        <f>SUM(G20:G24)*G18</f>
        <v>0</v>
      </c>
      <c r="H25" s="225">
        <f>G25*$H$10</f>
        <v>0</v>
      </c>
    </row>
    <row r="26" spans="1:8" ht="15" customHeight="1" x14ac:dyDescent="0.2">
      <c r="A26" s="223"/>
      <c r="B26" s="229" t="s">
        <v>76</v>
      </c>
      <c r="C26" s="228"/>
      <c r="D26" s="238">
        <f>SUM(D20:D25)</f>
        <v>0</v>
      </c>
      <c r="E26" s="239">
        <f>SUM(E20:E25)</f>
        <v>0</v>
      </c>
      <c r="F26" s="203"/>
      <c r="G26" s="238">
        <f>SUM(G20:G25)</f>
        <v>0</v>
      </c>
      <c r="H26" s="239">
        <f>SUM(H20:H25)</f>
        <v>0</v>
      </c>
    </row>
    <row r="27" spans="1:8" ht="15" customHeight="1" x14ac:dyDescent="0.2">
      <c r="A27" s="232" t="s">
        <v>77</v>
      </c>
      <c r="B27" s="219" t="s">
        <v>78</v>
      </c>
      <c r="C27" s="215"/>
      <c r="D27" s="220"/>
      <c r="E27" s="221"/>
      <c r="F27" s="203"/>
      <c r="G27" s="222"/>
      <c r="H27" s="221"/>
    </row>
    <row r="28" spans="1:8" ht="12.75" x14ac:dyDescent="0.2">
      <c r="A28" s="223" t="s">
        <v>79</v>
      </c>
      <c r="B28" s="233" t="s">
        <v>80</v>
      </c>
      <c r="C28" s="234"/>
      <c r="D28" s="90"/>
      <c r="E28" s="225">
        <f>D28*$E$10</f>
        <v>0</v>
      </c>
      <c r="F28" s="203"/>
      <c r="G28" s="90"/>
      <c r="H28" s="225">
        <f t="shared" ref="H28:H32" si="2">G28*$H$10</f>
        <v>0</v>
      </c>
    </row>
    <row r="29" spans="1:8" ht="12.75" x14ac:dyDescent="0.2">
      <c r="A29" s="223" t="s">
        <v>81</v>
      </c>
      <c r="B29" s="224" t="s">
        <v>82</v>
      </c>
      <c r="C29" s="212"/>
      <c r="D29" s="90"/>
      <c r="E29" s="225">
        <f>D29*$E$10</f>
        <v>0</v>
      </c>
      <c r="F29" s="203"/>
      <c r="G29" s="90"/>
      <c r="H29" s="225">
        <f t="shared" si="2"/>
        <v>0</v>
      </c>
    </row>
    <row r="30" spans="1:8" ht="12.75" x14ac:dyDescent="0.2">
      <c r="A30" s="223" t="s">
        <v>83</v>
      </c>
      <c r="B30" s="224" t="s">
        <v>84</v>
      </c>
      <c r="C30" s="212"/>
      <c r="D30" s="90"/>
      <c r="E30" s="225">
        <f>D30*$E$10</f>
        <v>0</v>
      </c>
      <c r="F30" s="203"/>
      <c r="G30" s="90"/>
      <c r="H30" s="225">
        <f t="shared" si="2"/>
        <v>0</v>
      </c>
    </row>
    <row r="31" spans="1:8" ht="12.75" x14ac:dyDescent="0.2">
      <c r="A31" s="223" t="s">
        <v>85</v>
      </c>
      <c r="B31" s="224" t="s">
        <v>86</v>
      </c>
      <c r="C31" s="212"/>
      <c r="D31" s="90"/>
      <c r="E31" s="225">
        <f>D31*$E$10</f>
        <v>0</v>
      </c>
      <c r="F31" s="203"/>
      <c r="G31" s="90"/>
      <c r="H31" s="225">
        <f t="shared" si="2"/>
        <v>0</v>
      </c>
    </row>
    <row r="32" spans="1:8" ht="12.75" x14ac:dyDescent="0.2">
      <c r="A32" s="223" t="s">
        <v>164</v>
      </c>
      <c r="B32" s="227" t="s">
        <v>165</v>
      </c>
      <c r="C32" s="228"/>
      <c r="D32" s="90"/>
      <c r="E32" s="225">
        <f>D32*$E$10</f>
        <v>0</v>
      </c>
      <c r="F32" s="203"/>
      <c r="G32" s="90"/>
      <c r="H32" s="225">
        <f t="shared" si="2"/>
        <v>0</v>
      </c>
    </row>
    <row r="33" spans="1:8" ht="15" customHeight="1" x14ac:dyDescent="0.2">
      <c r="A33" s="223"/>
      <c r="B33" s="229" t="s">
        <v>87</v>
      </c>
      <c r="C33" s="228"/>
      <c r="D33" s="238">
        <f>SUM(D28:D32)</f>
        <v>0</v>
      </c>
      <c r="E33" s="239">
        <f>SUM(E28:E32)</f>
        <v>0</v>
      </c>
      <c r="F33" s="203"/>
      <c r="G33" s="238">
        <f>SUM(G28:G32)</f>
        <v>0</v>
      </c>
      <c r="H33" s="239">
        <f>SUM(H28:H32)</f>
        <v>0</v>
      </c>
    </row>
    <row r="34" spans="1:8" ht="15" customHeight="1" x14ac:dyDescent="0.2">
      <c r="A34" s="232" t="s">
        <v>88</v>
      </c>
      <c r="B34" s="219" t="s">
        <v>89</v>
      </c>
      <c r="C34" s="215"/>
      <c r="D34" s="220"/>
      <c r="E34" s="221"/>
      <c r="F34" s="203"/>
      <c r="G34" s="222"/>
      <c r="H34" s="221"/>
    </row>
    <row r="35" spans="1:8" ht="12.75" x14ac:dyDescent="0.2">
      <c r="A35" s="223" t="s">
        <v>90</v>
      </c>
      <c r="B35" s="233" t="s">
        <v>91</v>
      </c>
      <c r="C35" s="234"/>
      <c r="D35" s="90"/>
      <c r="E35" s="225">
        <f>D35*$E$10</f>
        <v>0</v>
      </c>
      <c r="F35" s="203"/>
      <c r="G35" s="90"/>
      <c r="H35" s="225">
        <f t="shared" ref="H35:H39" si="3">G35*$H$10</f>
        <v>0</v>
      </c>
    </row>
    <row r="36" spans="1:8" ht="12.75" x14ac:dyDescent="0.2">
      <c r="A36" s="223" t="s">
        <v>92</v>
      </c>
      <c r="B36" s="224" t="s">
        <v>93</v>
      </c>
      <c r="C36" s="212"/>
      <c r="D36" s="90"/>
      <c r="E36" s="225">
        <f>D36*$E$10</f>
        <v>0</v>
      </c>
      <c r="F36" s="203"/>
      <c r="G36" s="90"/>
      <c r="H36" s="225">
        <f t="shared" si="3"/>
        <v>0</v>
      </c>
    </row>
    <row r="37" spans="1:8" ht="12.75" x14ac:dyDescent="0.2">
      <c r="A37" s="223" t="s">
        <v>94</v>
      </c>
      <c r="B37" s="224" t="s">
        <v>95</v>
      </c>
      <c r="C37" s="212"/>
      <c r="D37" s="90"/>
      <c r="E37" s="225">
        <f>D37*$E$10</f>
        <v>0</v>
      </c>
      <c r="F37" s="203"/>
      <c r="G37" s="90"/>
      <c r="H37" s="225">
        <f t="shared" si="3"/>
        <v>0</v>
      </c>
    </row>
    <row r="38" spans="1:8" ht="12.75" x14ac:dyDescent="0.2">
      <c r="A38" s="223" t="s">
        <v>96</v>
      </c>
      <c r="B38" s="224" t="s">
        <v>97</v>
      </c>
      <c r="C38" s="212"/>
      <c r="D38" s="90"/>
      <c r="E38" s="225">
        <f>D38*$E$10</f>
        <v>0</v>
      </c>
      <c r="F38" s="203"/>
      <c r="G38" s="90"/>
      <c r="H38" s="225">
        <f t="shared" si="3"/>
        <v>0</v>
      </c>
    </row>
    <row r="39" spans="1:8" ht="12.75" x14ac:dyDescent="0.2">
      <c r="A39" s="223" t="s">
        <v>98</v>
      </c>
      <c r="B39" s="224" t="s">
        <v>99</v>
      </c>
      <c r="C39" s="212"/>
      <c r="D39" s="90"/>
      <c r="E39" s="225">
        <f>D39*$E$10</f>
        <v>0</v>
      </c>
      <c r="F39" s="203"/>
      <c r="G39" s="90"/>
      <c r="H39" s="225">
        <f t="shared" si="3"/>
        <v>0</v>
      </c>
    </row>
    <row r="40" spans="1:8" ht="15" customHeight="1" x14ac:dyDescent="0.2">
      <c r="A40" s="223"/>
      <c r="B40" s="229" t="s">
        <v>100</v>
      </c>
      <c r="C40" s="228"/>
      <c r="D40" s="238">
        <f>SUM(D35:D39)</f>
        <v>0</v>
      </c>
      <c r="E40" s="239">
        <f>SUM(E35:E39)</f>
        <v>0</v>
      </c>
      <c r="F40" s="203"/>
      <c r="G40" s="238">
        <f>SUM(G35:G39)</f>
        <v>0</v>
      </c>
      <c r="H40" s="239">
        <f>SUM(H35:H39)</f>
        <v>0</v>
      </c>
    </row>
    <row r="41" spans="1:8" ht="15" customHeight="1" x14ac:dyDescent="0.2">
      <c r="A41" s="232" t="s">
        <v>101</v>
      </c>
      <c r="B41" s="219" t="s">
        <v>102</v>
      </c>
      <c r="C41" s="215"/>
      <c r="D41" s="220"/>
      <c r="E41" s="221"/>
      <c r="F41" s="203"/>
      <c r="G41" s="222"/>
      <c r="H41" s="221"/>
    </row>
    <row r="42" spans="1:8" ht="12.75" x14ac:dyDescent="0.2">
      <c r="A42" s="223" t="s">
        <v>103</v>
      </c>
      <c r="B42" s="233" t="s">
        <v>104</v>
      </c>
      <c r="C42" s="234"/>
      <c r="D42" s="90"/>
      <c r="E42" s="225">
        <f>D42*$E$10</f>
        <v>0</v>
      </c>
      <c r="F42" s="203"/>
      <c r="G42" s="90"/>
      <c r="H42" s="225">
        <f t="shared" ref="H42:H45" si="4">G42*$H$10</f>
        <v>0</v>
      </c>
    </row>
    <row r="43" spans="1:8" ht="12.75" x14ac:dyDescent="0.2">
      <c r="A43" s="223" t="s">
        <v>105</v>
      </c>
      <c r="B43" s="224" t="s">
        <v>106</v>
      </c>
      <c r="C43" s="212"/>
      <c r="D43" s="90"/>
      <c r="E43" s="225">
        <f>D43*$E$10</f>
        <v>0</v>
      </c>
      <c r="F43" s="203"/>
      <c r="G43" s="90"/>
      <c r="H43" s="225">
        <f t="shared" si="4"/>
        <v>0</v>
      </c>
    </row>
    <row r="44" spans="1:8" ht="12.75" x14ac:dyDescent="0.2">
      <c r="A44" s="223" t="s">
        <v>107</v>
      </c>
      <c r="B44" s="224" t="s">
        <v>108</v>
      </c>
      <c r="C44" s="212"/>
      <c r="D44" s="90"/>
      <c r="E44" s="225">
        <f>D44*$E$10</f>
        <v>0</v>
      </c>
      <c r="F44" s="203"/>
      <c r="G44" s="90"/>
      <c r="H44" s="225">
        <f t="shared" si="4"/>
        <v>0</v>
      </c>
    </row>
    <row r="45" spans="1:8" ht="12.75" x14ac:dyDescent="0.2">
      <c r="A45" s="223" t="s">
        <v>109</v>
      </c>
      <c r="B45" s="224" t="s">
        <v>110</v>
      </c>
      <c r="C45" s="212"/>
      <c r="D45" s="90"/>
      <c r="E45" s="225">
        <f>D45*$E$10</f>
        <v>0</v>
      </c>
      <c r="F45" s="203"/>
      <c r="G45" s="90"/>
      <c r="H45" s="225">
        <f t="shared" si="4"/>
        <v>0</v>
      </c>
    </row>
    <row r="46" spans="1:8" ht="15" customHeight="1" x14ac:dyDescent="0.2">
      <c r="A46" s="223"/>
      <c r="B46" s="219" t="s">
        <v>111</v>
      </c>
      <c r="C46" s="212"/>
      <c r="D46" s="238">
        <f>SUM(D42:D45)</f>
        <v>0</v>
      </c>
      <c r="E46" s="239">
        <f>SUM(E42:E45)</f>
        <v>0</v>
      </c>
      <c r="F46" s="203"/>
      <c r="G46" s="238">
        <f>SUM(G42:G45)</f>
        <v>0</v>
      </c>
      <c r="H46" s="239">
        <f>SUM(H42:H45)</f>
        <v>0</v>
      </c>
    </row>
    <row r="47" spans="1:8" ht="15" customHeight="1" x14ac:dyDescent="0.2">
      <c r="A47" s="218" t="s">
        <v>112</v>
      </c>
      <c r="B47" s="219" t="s">
        <v>113</v>
      </c>
      <c r="C47" s="240"/>
      <c r="D47" s="238">
        <f>D18+D26+D33+D40+D46</f>
        <v>0</v>
      </c>
      <c r="E47" s="239">
        <f>E18+E26+E33+E40+E46</f>
        <v>0</v>
      </c>
      <c r="F47" s="203"/>
      <c r="G47" s="238">
        <f>G18+G26+G33+G40+G46</f>
        <v>0</v>
      </c>
      <c r="H47" s="239">
        <f>H18+H26+H33+H40+H46</f>
        <v>0</v>
      </c>
    </row>
    <row r="48" spans="1:8" ht="12.75" x14ac:dyDescent="0.2">
      <c r="A48" s="223" t="s">
        <v>114</v>
      </c>
      <c r="B48" s="224" t="s">
        <v>115</v>
      </c>
      <c r="C48" s="212"/>
      <c r="D48" s="90"/>
      <c r="E48" s="225">
        <f>D48*$E$10</f>
        <v>0</v>
      </c>
      <c r="F48" s="203"/>
      <c r="G48" s="90"/>
      <c r="H48" s="225">
        <f>G48*$E$10</f>
        <v>0</v>
      </c>
    </row>
    <row r="49" spans="1:8" ht="15" customHeight="1" x14ac:dyDescent="0.2">
      <c r="A49" s="241" t="s">
        <v>116</v>
      </c>
      <c r="B49" s="229" t="s">
        <v>117</v>
      </c>
      <c r="C49" s="242"/>
      <c r="D49" s="238">
        <f>D47+D48</f>
        <v>0</v>
      </c>
      <c r="E49" s="239">
        <f>E47+E48</f>
        <v>0</v>
      </c>
      <c r="F49" s="203"/>
      <c r="G49" s="238">
        <f>G47+G48</f>
        <v>0</v>
      </c>
      <c r="H49" s="239">
        <f>H47+H48</f>
        <v>0</v>
      </c>
    </row>
    <row r="50" spans="1:8" ht="6.75" customHeight="1" x14ac:dyDescent="0.2">
      <c r="A50" s="214"/>
      <c r="B50" s="235"/>
      <c r="C50" s="235"/>
      <c r="D50" s="243"/>
      <c r="E50" s="236"/>
      <c r="F50" s="203"/>
      <c r="G50" s="244"/>
      <c r="H50" s="236"/>
    </row>
    <row r="51" spans="1:8" ht="15" customHeight="1" x14ac:dyDescent="0.2">
      <c r="A51" s="232" t="s">
        <v>118</v>
      </c>
      <c r="B51" s="215"/>
      <c r="C51" s="240"/>
      <c r="D51" s="216">
        <f>D10+D49</f>
        <v>1</v>
      </c>
      <c r="E51" s="239">
        <f>E10+E49</f>
        <v>0</v>
      </c>
      <c r="F51" s="203"/>
      <c r="G51" s="216">
        <f>G10+G49</f>
        <v>1</v>
      </c>
      <c r="H51" s="239">
        <f>H10+H49</f>
        <v>0</v>
      </c>
    </row>
    <row r="52" spans="1:8" ht="6.75" customHeight="1" x14ac:dyDescent="0.2">
      <c r="A52" s="214"/>
      <c r="B52" s="235"/>
      <c r="C52" s="235"/>
      <c r="D52" s="243"/>
      <c r="E52" s="236"/>
      <c r="F52" s="203"/>
      <c r="G52" s="244"/>
      <c r="H52" s="236"/>
    </row>
    <row r="53" spans="1:8" ht="15" customHeight="1" x14ac:dyDescent="0.2">
      <c r="A53" s="232" t="s">
        <v>119</v>
      </c>
      <c r="B53" s="215"/>
      <c r="C53" s="240"/>
      <c r="D53" s="318" t="str">
        <f>IF(E51=0,"",(E10+E18+E26+E42)/E51)</f>
        <v/>
      </c>
      <c r="E53" s="319"/>
      <c r="F53" s="203"/>
      <c r="G53" s="318" t="str">
        <f>IF(H51=0,"",(H10+H18+H26+H42)/H51)</f>
        <v/>
      </c>
      <c r="H53" s="319"/>
    </row>
    <row r="54" spans="1:8" ht="6.75" customHeight="1" x14ac:dyDescent="0.2">
      <c r="A54" s="214"/>
      <c r="B54" s="215"/>
      <c r="C54" s="215"/>
      <c r="D54" s="1"/>
      <c r="E54" s="2"/>
      <c r="F54" s="203"/>
      <c r="G54" s="48"/>
      <c r="H54" s="2"/>
    </row>
    <row r="55" spans="1:8" ht="15" customHeight="1" x14ac:dyDescent="0.2">
      <c r="A55" s="232" t="s">
        <v>120</v>
      </c>
      <c r="B55" s="215"/>
      <c r="C55" s="240"/>
      <c r="D55" s="92">
        <v>0.3</v>
      </c>
      <c r="E55" s="89"/>
      <c r="F55" s="245"/>
      <c r="G55" s="92">
        <v>0.3</v>
      </c>
      <c r="H55" s="89"/>
    </row>
    <row r="56" spans="1:8" ht="6.75" customHeight="1" x14ac:dyDescent="0.2">
      <c r="A56" s="214"/>
      <c r="B56" s="215"/>
      <c r="C56" s="215"/>
      <c r="D56" s="99"/>
      <c r="E56" s="100"/>
      <c r="F56" s="245"/>
      <c r="G56" s="101"/>
      <c r="H56" s="100"/>
    </row>
    <row r="57" spans="1:8" ht="15" customHeight="1" thickBot="1" x14ac:dyDescent="0.25">
      <c r="A57" s="246" t="s">
        <v>121</v>
      </c>
      <c r="B57" s="247"/>
      <c r="C57" s="248"/>
      <c r="D57" s="102">
        <v>0.8</v>
      </c>
      <c r="E57" s="103"/>
      <c r="F57" s="245"/>
      <c r="G57" s="102">
        <v>0.8</v>
      </c>
      <c r="H57" s="103"/>
    </row>
    <row r="58" spans="1:8" ht="15" customHeight="1" thickTop="1" x14ac:dyDescent="0.2">
      <c r="A58" s="249"/>
      <c r="B58" s="203"/>
      <c r="C58" s="203"/>
      <c r="D58" s="205"/>
      <c r="E58" s="206"/>
      <c r="F58" s="203"/>
      <c r="G58" s="203"/>
      <c r="H58" s="203"/>
    </row>
    <row r="59" spans="1:8" ht="15" customHeight="1" x14ac:dyDescent="0.2">
      <c r="A59" s="250" t="s">
        <v>189</v>
      </c>
      <c r="B59" s="217"/>
      <c r="C59" s="217"/>
      <c r="D59" s="217"/>
      <c r="E59" s="217"/>
      <c r="F59" s="217"/>
      <c r="G59" s="203"/>
      <c r="H59" s="203"/>
    </row>
    <row r="60" spans="1:8" ht="15" customHeight="1" x14ac:dyDescent="0.2">
      <c r="A60" s="251"/>
      <c r="B60" s="251"/>
      <c r="C60" s="50" t="s">
        <v>167</v>
      </c>
      <c r="D60" s="92">
        <v>1</v>
      </c>
      <c r="E60" s="251"/>
      <c r="F60" s="251"/>
      <c r="G60" s="92"/>
      <c r="H60" s="203"/>
    </row>
    <row r="61" spans="1:8" ht="15" customHeight="1" x14ac:dyDescent="0.2">
      <c r="A61" s="251"/>
      <c r="B61" s="203"/>
      <c r="C61" s="203"/>
      <c r="D61" s="205"/>
      <c r="E61" s="206"/>
      <c r="F61" s="203"/>
      <c r="G61" s="203"/>
      <c r="H61" s="203"/>
    </row>
    <row r="62" spans="1:8" ht="15" customHeight="1" x14ac:dyDescent="0.2">
      <c r="A62" s="251"/>
      <c r="B62" s="203"/>
      <c r="C62" s="50" t="s">
        <v>118</v>
      </c>
      <c r="D62" s="205"/>
      <c r="E62" s="252"/>
      <c r="F62" s="203"/>
      <c r="G62" s="203"/>
      <c r="H62" s="203"/>
    </row>
    <row r="63" spans="1:8" ht="15" customHeight="1" x14ac:dyDescent="0.2">
      <c r="A63" s="251"/>
      <c r="B63" s="203"/>
      <c r="C63" s="50" t="s">
        <v>120</v>
      </c>
      <c r="D63" s="205"/>
      <c r="E63" s="104"/>
      <c r="F63" s="203"/>
      <c r="G63" s="203"/>
      <c r="H63" s="203"/>
    </row>
    <row r="64" spans="1:8" ht="15" customHeight="1" x14ac:dyDescent="0.2">
      <c r="A64" s="251"/>
      <c r="B64" s="203"/>
      <c r="C64" s="50" t="s">
        <v>168</v>
      </c>
      <c r="D64" s="205"/>
      <c r="E64" s="104"/>
      <c r="F64" s="203"/>
      <c r="G64" s="203"/>
      <c r="H64" s="203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/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99"/>
      <c r="B1" s="200"/>
      <c r="C1" s="200"/>
      <c r="D1" s="201"/>
      <c r="E1" s="202"/>
      <c r="F1" s="202"/>
      <c r="G1" s="203"/>
      <c r="H1" s="203"/>
    </row>
    <row r="2" spans="1:8" ht="15" customHeight="1" x14ac:dyDescent="0.2">
      <c r="A2" s="204"/>
      <c r="B2" s="203"/>
      <c r="C2" s="203"/>
      <c r="D2" s="205"/>
      <c r="E2" s="206"/>
      <c r="F2" s="203"/>
      <c r="G2" s="203"/>
      <c r="H2" s="203"/>
    </row>
    <row r="3" spans="1:8" ht="15" customHeight="1" x14ac:dyDescent="0.2">
      <c r="A3" s="202"/>
      <c r="B3" s="203"/>
      <c r="C3" s="207" t="s">
        <v>43</v>
      </c>
      <c r="D3" s="316"/>
      <c r="E3" s="317"/>
      <c r="F3" s="203"/>
      <c r="G3" s="203"/>
      <c r="H3" s="203"/>
    </row>
    <row r="4" spans="1:8" ht="15" customHeight="1" x14ac:dyDescent="0.2">
      <c r="A4" s="202"/>
      <c r="B4" s="203"/>
      <c r="C4" s="208"/>
      <c r="D4" s="209"/>
      <c r="E4" s="203"/>
      <c r="F4" s="203"/>
      <c r="G4" s="203"/>
      <c r="H4" s="203"/>
    </row>
    <row r="5" spans="1:8" ht="15" customHeight="1" x14ac:dyDescent="0.2">
      <c r="A5" s="202" t="s">
        <v>178</v>
      </c>
      <c r="B5" s="203"/>
      <c r="C5" s="208"/>
      <c r="D5" s="209"/>
      <c r="E5" s="203"/>
      <c r="F5" s="203"/>
      <c r="G5" s="203"/>
      <c r="H5" s="203"/>
    </row>
    <row r="6" spans="1:8" ht="15" customHeight="1" x14ac:dyDescent="0.2">
      <c r="A6" s="202"/>
      <c r="B6" s="203"/>
      <c r="C6" s="203"/>
      <c r="D6" s="209"/>
      <c r="E6" s="203"/>
      <c r="F6" s="203"/>
      <c r="G6" s="203"/>
      <c r="H6" s="203"/>
    </row>
    <row r="7" spans="1:8" ht="15" customHeight="1" thickBot="1" x14ac:dyDescent="0.25">
      <c r="A7" s="204"/>
      <c r="B7" s="203"/>
      <c r="C7" s="203"/>
      <c r="D7" s="209"/>
      <c r="E7" s="203"/>
      <c r="F7" s="203"/>
      <c r="G7" s="203"/>
      <c r="H7" s="203"/>
    </row>
    <row r="8" spans="1:8" s="36" customFormat="1" ht="15" customHeight="1" thickTop="1" x14ac:dyDescent="0.2">
      <c r="A8" s="41"/>
      <c r="B8" s="210" t="s">
        <v>45</v>
      </c>
      <c r="C8" s="211">
        <v>4</v>
      </c>
      <c r="D8" s="42" t="s">
        <v>160</v>
      </c>
      <c r="E8" s="43"/>
      <c r="F8" s="202"/>
      <c r="G8" s="42" t="s">
        <v>161</v>
      </c>
      <c r="H8" s="43"/>
    </row>
    <row r="9" spans="1:8" s="36" customFormat="1" ht="15" customHeight="1" x14ac:dyDescent="0.2">
      <c r="A9" s="44"/>
      <c r="B9" s="212" t="s">
        <v>46</v>
      </c>
      <c r="C9" s="213" t="s">
        <v>313</v>
      </c>
      <c r="D9" s="45" t="s">
        <v>47</v>
      </c>
      <c r="E9" s="46" t="s">
        <v>48</v>
      </c>
      <c r="F9" s="202"/>
      <c r="G9" s="45" t="s">
        <v>47</v>
      </c>
      <c r="H9" s="46" t="s">
        <v>48</v>
      </c>
    </row>
    <row r="10" spans="1:8" s="47" customFormat="1" ht="20.100000000000001" customHeight="1" x14ac:dyDescent="0.2">
      <c r="A10" s="214"/>
      <c r="B10" s="215" t="s">
        <v>162</v>
      </c>
      <c r="C10" s="212"/>
      <c r="D10" s="216">
        <v>1</v>
      </c>
      <c r="E10" s="89"/>
      <c r="F10" s="217"/>
      <c r="G10" s="216">
        <v>1</v>
      </c>
      <c r="H10" s="89"/>
    </row>
    <row r="11" spans="1:8" ht="15" customHeight="1" x14ac:dyDescent="0.2">
      <c r="A11" s="218" t="s">
        <v>49</v>
      </c>
      <c r="B11" s="219" t="s">
        <v>50</v>
      </c>
      <c r="C11" s="215"/>
      <c r="D11" s="220"/>
      <c r="E11" s="221"/>
      <c r="F11" s="203"/>
      <c r="G11" s="222"/>
      <c r="H11" s="221"/>
    </row>
    <row r="12" spans="1:8" ht="15" customHeight="1" x14ac:dyDescent="0.2">
      <c r="A12" s="218" t="s">
        <v>51</v>
      </c>
      <c r="B12" s="219" t="s">
        <v>52</v>
      </c>
      <c r="C12" s="215"/>
      <c r="D12" s="220"/>
      <c r="E12" s="221"/>
      <c r="F12" s="203"/>
      <c r="G12" s="222"/>
      <c r="H12" s="221"/>
    </row>
    <row r="13" spans="1:8" x14ac:dyDescent="0.2">
      <c r="A13" s="223" t="s">
        <v>53</v>
      </c>
      <c r="B13" s="224" t="s">
        <v>54</v>
      </c>
      <c r="C13" s="212"/>
      <c r="D13" s="90"/>
      <c r="E13" s="225">
        <f>D13*$E$10</f>
        <v>0</v>
      </c>
      <c r="F13" s="203"/>
      <c r="G13" s="90"/>
      <c r="H13" s="225">
        <f>G13*$H$10</f>
        <v>0</v>
      </c>
    </row>
    <row r="14" spans="1:8" x14ac:dyDescent="0.2">
      <c r="A14" s="223" t="s">
        <v>55</v>
      </c>
      <c r="B14" s="224" t="s">
        <v>56</v>
      </c>
      <c r="C14" s="212"/>
      <c r="D14" s="90"/>
      <c r="E14" s="225">
        <f>D14*$E$10</f>
        <v>0</v>
      </c>
      <c r="F14" s="203"/>
      <c r="G14" s="90"/>
      <c r="H14" s="225">
        <f>G14*$H$10</f>
        <v>0</v>
      </c>
    </row>
    <row r="15" spans="1:8" x14ac:dyDescent="0.2">
      <c r="A15" s="223" t="s">
        <v>57</v>
      </c>
      <c r="B15" s="224" t="s">
        <v>58</v>
      </c>
      <c r="C15" s="212"/>
      <c r="D15" s="90"/>
      <c r="E15" s="225">
        <f>D15*$E$10</f>
        <v>0</v>
      </c>
      <c r="F15" s="203"/>
      <c r="G15" s="226"/>
      <c r="H15" s="225"/>
    </row>
    <row r="16" spans="1:8" x14ac:dyDescent="0.2">
      <c r="A16" s="223" t="s">
        <v>59</v>
      </c>
      <c r="B16" s="224" t="s">
        <v>60</v>
      </c>
      <c r="C16" s="212"/>
      <c r="D16" s="90"/>
      <c r="E16" s="225">
        <f>D16*$E$10</f>
        <v>0</v>
      </c>
      <c r="F16" s="203"/>
      <c r="G16" s="226"/>
      <c r="H16" s="225"/>
    </row>
    <row r="17" spans="1:8" x14ac:dyDescent="0.2">
      <c r="A17" s="223" t="s">
        <v>159</v>
      </c>
      <c r="B17" s="227" t="s">
        <v>163</v>
      </c>
      <c r="C17" s="228"/>
      <c r="D17" s="91"/>
      <c r="E17" s="225">
        <f>D17*$E$10</f>
        <v>0</v>
      </c>
      <c r="F17" s="203"/>
      <c r="G17" s="91"/>
      <c r="H17" s="225">
        <f>G17*$H$10</f>
        <v>0</v>
      </c>
    </row>
    <row r="18" spans="1:8" ht="15" customHeight="1" x14ac:dyDescent="0.2">
      <c r="A18" s="223"/>
      <c r="B18" s="229" t="s">
        <v>61</v>
      </c>
      <c r="C18" s="228"/>
      <c r="D18" s="230">
        <f>SUM(D13:D17)</f>
        <v>0</v>
      </c>
      <c r="E18" s="231">
        <f>SUM(E13:E17)</f>
        <v>0</v>
      </c>
      <c r="F18" s="203"/>
      <c r="G18" s="230">
        <f>SUM(G13:G17)</f>
        <v>0</v>
      </c>
      <c r="H18" s="231">
        <f>SUM(H13:H17)</f>
        <v>0</v>
      </c>
    </row>
    <row r="19" spans="1:8" ht="15" customHeight="1" x14ac:dyDescent="0.2">
      <c r="A19" s="232" t="s">
        <v>62</v>
      </c>
      <c r="B19" s="219" t="s">
        <v>63</v>
      </c>
      <c r="C19" s="215"/>
      <c r="D19" s="220"/>
      <c r="E19" s="221"/>
      <c r="F19" s="203"/>
      <c r="G19" s="222"/>
      <c r="H19" s="221"/>
    </row>
    <row r="20" spans="1:8" ht="9" customHeight="1" x14ac:dyDescent="0.2">
      <c r="A20" s="223" t="s">
        <v>64</v>
      </c>
      <c r="B20" s="233" t="s">
        <v>65</v>
      </c>
      <c r="C20" s="234"/>
      <c r="D20" s="90"/>
      <c r="E20" s="225">
        <f t="shared" ref="E20:E25" si="0">D20*$E$10</f>
        <v>0</v>
      </c>
      <c r="F20" s="203"/>
      <c r="G20" s="90"/>
      <c r="H20" s="225">
        <f t="shared" ref="H20:H25" si="1">G20*$H$10</f>
        <v>0</v>
      </c>
    </row>
    <row r="21" spans="1:8" x14ac:dyDescent="0.2">
      <c r="A21" s="223" t="s">
        <v>66</v>
      </c>
      <c r="B21" s="224" t="s">
        <v>67</v>
      </c>
      <c r="C21" s="212"/>
      <c r="D21" s="90"/>
      <c r="E21" s="225">
        <f t="shared" si="0"/>
        <v>0</v>
      </c>
      <c r="F21" s="203"/>
      <c r="G21" s="90"/>
      <c r="H21" s="225">
        <f t="shared" si="1"/>
        <v>0</v>
      </c>
    </row>
    <row r="22" spans="1:8" x14ac:dyDescent="0.2">
      <c r="A22" s="223" t="s">
        <v>68</v>
      </c>
      <c r="B22" s="224" t="s">
        <v>69</v>
      </c>
      <c r="C22" s="212"/>
      <c r="D22" s="90"/>
      <c r="E22" s="225">
        <f t="shared" si="0"/>
        <v>0</v>
      </c>
      <c r="F22" s="203"/>
      <c r="G22" s="90"/>
      <c r="H22" s="225">
        <f t="shared" si="1"/>
        <v>0</v>
      </c>
    </row>
    <row r="23" spans="1:8" x14ac:dyDescent="0.2">
      <c r="A23" s="223" t="s">
        <v>70</v>
      </c>
      <c r="B23" s="227" t="s">
        <v>71</v>
      </c>
      <c r="C23" s="228"/>
      <c r="D23" s="90"/>
      <c r="E23" s="225">
        <f t="shared" si="0"/>
        <v>0</v>
      </c>
      <c r="F23" s="203"/>
      <c r="G23" s="90"/>
      <c r="H23" s="225">
        <f t="shared" si="1"/>
        <v>0</v>
      </c>
    </row>
    <row r="24" spans="1:8" x14ac:dyDescent="0.2">
      <c r="A24" s="214" t="s">
        <v>72</v>
      </c>
      <c r="B24" s="224" t="s">
        <v>73</v>
      </c>
      <c r="C24" s="235"/>
      <c r="D24" s="90"/>
      <c r="E24" s="236">
        <f t="shared" si="0"/>
        <v>0</v>
      </c>
      <c r="F24" s="203"/>
      <c r="G24" s="90"/>
      <c r="H24" s="225">
        <f t="shared" si="1"/>
        <v>0</v>
      </c>
    </row>
    <row r="25" spans="1:8" x14ac:dyDescent="0.2">
      <c r="A25" s="223" t="s">
        <v>74</v>
      </c>
      <c r="B25" s="233" t="s">
        <v>75</v>
      </c>
      <c r="C25" s="234"/>
      <c r="D25" s="237">
        <f>SUM(D20:D24)*D18</f>
        <v>0</v>
      </c>
      <c r="E25" s="225">
        <f t="shared" si="0"/>
        <v>0</v>
      </c>
      <c r="F25" s="203"/>
      <c r="G25" s="237">
        <f>SUM(G20:G24)*G18</f>
        <v>0</v>
      </c>
      <c r="H25" s="225">
        <f t="shared" si="1"/>
        <v>0</v>
      </c>
    </row>
    <row r="26" spans="1:8" ht="15" customHeight="1" x14ac:dyDescent="0.2">
      <c r="A26" s="223"/>
      <c r="B26" s="229" t="s">
        <v>76</v>
      </c>
      <c r="C26" s="228"/>
      <c r="D26" s="238">
        <f>SUM(D20:D25)</f>
        <v>0</v>
      </c>
      <c r="E26" s="239">
        <f>SUM(E20:E25)</f>
        <v>0</v>
      </c>
      <c r="F26" s="203"/>
      <c r="G26" s="238">
        <f>SUM(G20:G25)</f>
        <v>0</v>
      </c>
      <c r="H26" s="239">
        <f>SUM(H20:H25)</f>
        <v>0</v>
      </c>
    </row>
    <row r="27" spans="1:8" ht="15" customHeight="1" x14ac:dyDescent="0.2">
      <c r="A27" s="232" t="s">
        <v>77</v>
      </c>
      <c r="B27" s="219" t="s">
        <v>78</v>
      </c>
      <c r="C27" s="215"/>
      <c r="D27" s="220"/>
      <c r="E27" s="221"/>
      <c r="F27" s="203"/>
      <c r="G27" s="222"/>
      <c r="H27" s="221"/>
    </row>
    <row r="28" spans="1:8" x14ac:dyDescent="0.2">
      <c r="A28" s="223" t="s">
        <v>79</v>
      </c>
      <c r="B28" s="233" t="s">
        <v>80</v>
      </c>
      <c r="C28" s="234"/>
      <c r="D28" s="90"/>
      <c r="E28" s="225">
        <f>D28*$E$10</f>
        <v>0</v>
      </c>
      <c r="F28" s="203"/>
      <c r="G28" s="90"/>
      <c r="H28" s="225">
        <f t="shared" ref="H28:H32" si="2">G28*$H$10</f>
        <v>0</v>
      </c>
    </row>
    <row r="29" spans="1:8" x14ac:dyDescent="0.2">
      <c r="A29" s="223" t="s">
        <v>81</v>
      </c>
      <c r="B29" s="224" t="s">
        <v>82</v>
      </c>
      <c r="C29" s="212"/>
      <c r="D29" s="90"/>
      <c r="E29" s="225">
        <f>D29*$E$10</f>
        <v>0</v>
      </c>
      <c r="F29" s="203"/>
      <c r="G29" s="90"/>
      <c r="H29" s="225">
        <f t="shared" si="2"/>
        <v>0</v>
      </c>
    </row>
    <row r="30" spans="1:8" x14ac:dyDescent="0.2">
      <c r="A30" s="223" t="s">
        <v>83</v>
      </c>
      <c r="B30" s="224" t="s">
        <v>84</v>
      </c>
      <c r="C30" s="212"/>
      <c r="D30" s="90"/>
      <c r="E30" s="225">
        <f>D30*$E$10</f>
        <v>0</v>
      </c>
      <c r="F30" s="203"/>
      <c r="G30" s="90"/>
      <c r="H30" s="225">
        <f t="shared" si="2"/>
        <v>0</v>
      </c>
    </row>
    <row r="31" spans="1:8" x14ac:dyDescent="0.2">
      <c r="A31" s="223" t="s">
        <v>85</v>
      </c>
      <c r="B31" s="224" t="s">
        <v>86</v>
      </c>
      <c r="C31" s="212"/>
      <c r="D31" s="90"/>
      <c r="E31" s="225">
        <f>D31*$E$10</f>
        <v>0</v>
      </c>
      <c r="F31" s="203"/>
      <c r="G31" s="90"/>
      <c r="H31" s="225">
        <f t="shared" si="2"/>
        <v>0</v>
      </c>
    </row>
    <row r="32" spans="1:8" x14ac:dyDescent="0.2">
      <c r="A32" s="223" t="s">
        <v>164</v>
      </c>
      <c r="B32" s="227" t="s">
        <v>165</v>
      </c>
      <c r="C32" s="228"/>
      <c r="D32" s="90"/>
      <c r="E32" s="225">
        <f>D32*$E$10</f>
        <v>0</v>
      </c>
      <c r="F32" s="203"/>
      <c r="G32" s="90"/>
      <c r="H32" s="225">
        <f t="shared" si="2"/>
        <v>0</v>
      </c>
    </row>
    <row r="33" spans="1:8" ht="15" customHeight="1" x14ac:dyDescent="0.2">
      <c r="A33" s="223"/>
      <c r="B33" s="229" t="s">
        <v>87</v>
      </c>
      <c r="C33" s="228"/>
      <c r="D33" s="238">
        <f>SUM(D28:D32)</f>
        <v>0</v>
      </c>
      <c r="E33" s="239">
        <f>SUM(E28:E32)</f>
        <v>0</v>
      </c>
      <c r="F33" s="203"/>
      <c r="G33" s="238">
        <f>SUM(G28:G32)</f>
        <v>0</v>
      </c>
      <c r="H33" s="239">
        <f>SUM(H28:H32)</f>
        <v>0</v>
      </c>
    </row>
    <row r="34" spans="1:8" ht="15" customHeight="1" x14ac:dyDescent="0.2">
      <c r="A34" s="232" t="s">
        <v>88</v>
      </c>
      <c r="B34" s="219" t="s">
        <v>89</v>
      </c>
      <c r="C34" s="215"/>
      <c r="D34" s="220"/>
      <c r="E34" s="221"/>
      <c r="F34" s="203"/>
      <c r="G34" s="222"/>
      <c r="H34" s="221"/>
    </row>
    <row r="35" spans="1:8" x14ac:dyDescent="0.2">
      <c r="A35" s="223" t="s">
        <v>90</v>
      </c>
      <c r="B35" s="233" t="s">
        <v>91</v>
      </c>
      <c r="C35" s="234"/>
      <c r="D35" s="90"/>
      <c r="E35" s="225">
        <f>D35*$E$10</f>
        <v>0</v>
      </c>
      <c r="F35" s="203"/>
      <c r="G35" s="90"/>
      <c r="H35" s="225">
        <f t="shared" ref="H35:H39" si="3">G35*$H$10</f>
        <v>0</v>
      </c>
    </row>
    <row r="36" spans="1:8" x14ac:dyDescent="0.2">
      <c r="A36" s="223" t="s">
        <v>92</v>
      </c>
      <c r="B36" s="224" t="s">
        <v>93</v>
      </c>
      <c r="C36" s="212"/>
      <c r="D36" s="90"/>
      <c r="E36" s="225">
        <f>D36*$E$10</f>
        <v>0</v>
      </c>
      <c r="F36" s="203"/>
      <c r="G36" s="90"/>
      <c r="H36" s="225">
        <f t="shared" si="3"/>
        <v>0</v>
      </c>
    </row>
    <row r="37" spans="1:8" x14ac:dyDescent="0.2">
      <c r="A37" s="223" t="s">
        <v>94</v>
      </c>
      <c r="B37" s="224" t="s">
        <v>95</v>
      </c>
      <c r="C37" s="212"/>
      <c r="D37" s="90"/>
      <c r="E37" s="225">
        <f>D37*$E$10</f>
        <v>0</v>
      </c>
      <c r="F37" s="203"/>
      <c r="G37" s="90"/>
      <c r="H37" s="225">
        <f t="shared" si="3"/>
        <v>0</v>
      </c>
    </row>
    <row r="38" spans="1:8" x14ac:dyDescent="0.2">
      <c r="A38" s="223" t="s">
        <v>96</v>
      </c>
      <c r="B38" s="224" t="s">
        <v>97</v>
      </c>
      <c r="C38" s="212"/>
      <c r="D38" s="90"/>
      <c r="E38" s="225">
        <f>D38*$E$10</f>
        <v>0</v>
      </c>
      <c r="F38" s="203"/>
      <c r="G38" s="90"/>
      <c r="H38" s="225">
        <f t="shared" si="3"/>
        <v>0</v>
      </c>
    </row>
    <row r="39" spans="1:8" x14ac:dyDescent="0.2">
      <c r="A39" s="223" t="s">
        <v>98</v>
      </c>
      <c r="B39" s="224" t="s">
        <v>99</v>
      </c>
      <c r="C39" s="212"/>
      <c r="D39" s="90"/>
      <c r="E39" s="225">
        <f>D39*$E$10</f>
        <v>0</v>
      </c>
      <c r="F39" s="203"/>
      <c r="G39" s="90"/>
      <c r="H39" s="225">
        <f t="shared" si="3"/>
        <v>0</v>
      </c>
    </row>
    <row r="40" spans="1:8" ht="15" customHeight="1" x14ac:dyDescent="0.2">
      <c r="A40" s="223"/>
      <c r="B40" s="229" t="s">
        <v>100</v>
      </c>
      <c r="C40" s="228"/>
      <c r="D40" s="238">
        <f>SUM(D35:D39)</f>
        <v>0</v>
      </c>
      <c r="E40" s="239">
        <f>SUM(E35:E39)</f>
        <v>0</v>
      </c>
      <c r="F40" s="203"/>
      <c r="G40" s="238">
        <f>SUM(G35:G39)</f>
        <v>0</v>
      </c>
      <c r="H40" s="239">
        <f>SUM(H35:H39)</f>
        <v>0</v>
      </c>
    </row>
    <row r="41" spans="1:8" ht="15" customHeight="1" x14ac:dyDescent="0.2">
      <c r="A41" s="232" t="s">
        <v>101</v>
      </c>
      <c r="B41" s="219" t="s">
        <v>102</v>
      </c>
      <c r="C41" s="215"/>
      <c r="D41" s="220"/>
      <c r="E41" s="221"/>
      <c r="F41" s="203"/>
      <c r="G41" s="222"/>
      <c r="H41" s="221"/>
    </row>
    <row r="42" spans="1:8" x14ac:dyDescent="0.2">
      <c r="A42" s="223" t="s">
        <v>103</v>
      </c>
      <c r="B42" s="233" t="s">
        <v>104</v>
      </c>
      <c r="C42" s="234"/>
      <c r="D42" s="90"/>
      <c r="E42" s="225">
        <f>D42*$E$10</f>
        <v>0</v>
      </c>
      <c r="F42" s="203"/>
      <c r="G42" s="90"/>
      <c r="H42" s="225">
        <f t="shared" ref="H42:H45" si="4">G42*$H$10</f>
        <v>0</v>
      </c>
    </row>
    <row r="43" spans="1:8" x14ac:dyDescent="0.2">
      <c r="A43" s="223" t="s">
        <v>105</v>
      </c>
      <c r="B43" s="224" t="s">
        <v>106</v>
      </c>
      <c r="C43" s="212"/>
      <c r="D43" s="90"/>
      <c r="E43" s="225">
        <f>D43*$E$10</f>
        <v>0</v>
      </c>
      <c r="F43" s="203"/>
      <c r="G43" s="90"/>
      <c r="H43" s="225">
        <f t="shared" si="4"/>
        <v>0</v>
      </c>
    </row>
    <row r="44" spans="1:8" x14ac:dyDescent="0.2">
      <c r="A44" s="223" t="s">
        <v>107</v>
      </c>
      <c r="B44" s="224" t="s">
        <v>108</v>
      </c>
      <c r="C44" s="212"/>
      <c r="D44" s="90"/>
      <c r="E44" s="225">
        <f>D44*$E$10</f>
        <v>0</v>
      </c>
      <c r="F44" s="203"/>
      <c r="G44" s="90"/>
      <c r="H44" s="225">
        <f t="shared" si="4"/>
        <v>0</v>
      </c>
    </row>
    <row r="45" spans="1:8" x14ac:dyDescent="0.2">
      <c r="A45" s="223" t="s">
        <v>109</v>
      </c>
      <c r="B45" s="224" t="s">
        <v>110</v>
      </c>
      <c r="C45" s="212"/>
      <c r="D45" s="90"/>
      <c r="E45" s="225">
        <f>D45*$E$10</f>
        <v>0</v>
      </c>
      <c r="F45" s="203"/>
      <c r="G45" s="90"/>
      <c r="H45" s="225">
        <f t="shared" si="4"/>
        <v>0</v>
      </c>
    </row>
    <row r="46" spans="1:8" ht="15" customHeight="1" x14ac:dyDescent="0.2">
      <c r="A46" s="223"/>
      <c r="B46" s="219" t="s">
        <v>111</v>
      </c>
      <c r="C46" s="212"/>
      <c r="D46" s="238">
        <f>SUM(D42:D45)</f>
        <v>0</v>
      </c>
      <c r="E46" s="239">
        <f>SUM(E42:E45)</f>
        <v>0</v>
      </c>
      <c r="F46" s="203"/>
      <c r="G46" s="238">
        <f>SUM(G42:G45)</f>
        <v>0</v>
      </c>
      <c r="H46" s="239">
        <f>SUM(H42:H45)</f>
        <v>0</v>
      </c>
    </row>
    <row r="47" spans="1:8" ht="15" customHeight="1" x14ac:dyDescent="0.2">
      <c r="A47" s="218" t="s">
        <v>112</v>
      </c>
      <c r="B47" s="219" t="s">
        <v>113</v>
      </c>
      <c r="C47" s="240"/>
      <c r="D47" s="238">
        <f>D18+D26+D33+D40+D46</f>
        <v>0</v>
      </c>
      <c r="E47" s="239">
        <f>E18+E26+E33+E40+E46</f>
        <v>0</v>
      </c>
      <c r="F47" s="203"/>
      <c r="G47" s="238">
        <f>G18+G26+G33+G40+G46</f>
        <v>0</v>
      </c>
      <c r="H47" s="239">
        <f>H18+H26+H33+H40+H46</f>
        <v>0</v>
      </c>
    </row>
    <row r="48" spans="1:8" x14ac:dyDescent="0.2">
      <c r="A48" s="223" t="s">
        <v>114</v>
      </c>
      <c r="B48" s="224" t="s">
        <v>115</v>
      </c>
      <c r="C48" s="212"/>
      <c r="D48" s="90"/>
      <c r="E48" s="225">
        <f>D48*$E$10</f>
        <v>0</v>
      </c>
      <c r="F48" s="203"/>
      <c r="G48" s="90"/>
      <c r="H48" s="225">
        <f>G48*$E$10</f>
        <v>0</v>
      </c>
    </row>
    <row r="49" spans="1:9" ht="15" customHeight="1" x14ac:dyDescent="0.2">
      <c r="A49" s="241" t="s">
        <v>116</v>
      </c>
      <c r="B49" s="229" t="s">
        <v>117</v>
      </c>
      <c r="C49" s="242"/>
      <c r="D49" s="238">
        <f>D47+D48</f>
        <v>0</v>
      </c>
      <c r="E49" s="239">
        <f>E47+E48</f>
        <v>0</v>
      </c>
      <c r="F49" s="203"/>
      <c r="G49" s="238">
        <f>G47+G48</f>
        <v>0</v>
      </c>
      <c r="H49" s="239">
        <f>H47+H48</f>
        <v>0</v>
      </c>
    </row>
    <row r="50" spans="1:9" ht="6.75" customHeight="1" x14ac:dyDescent="0.2">
      <c r="A50" s="214"/>
      <c r="B50" s="235"/>
      <c r="C50" s="235"/>
      <c r="D50" s="243"/>
      <c r="E50" s="236"/>
      <c r="F50" s="203"/>
      <c r="G50" s="244"/>
      <c r="H50" s="236"/>
    </row>
    <row r="51" spans="1:9" ht="15" customHeight="1" x14ac:dyDescent="0.2">
      <c r="A51" s="232" t="s">
        <v>118</v>
      </c>
      <c r="B51" s="215"/>
      <c r="C51" s="240"/>
      <c r="D51" s="216">
        <f>D10+D49</f>
        <v>1</v>
      </c>
      <c r="E51" s="239">
        <f>E10+E49</f>
        <v>0</v>
      </c>
      <c r="F51" s="203"/>
      <c r="G51" s="216">
        <f>G10+G49</f>
        <v>1</v>
      </c>
      <c r="H51" s="239">
        <f>H10+H49</f>
        <v>0</v>
      </c>
    </row>
    <row r="52" spans="1:9" ht="6.75" customHeight="1" x14ac:dyDescent="0.2">
      <c r="A52" s="214"/>
      <c r="B52" s="235"/>
      <c r="C52" s="235"/>
      <c r="D52" s="243"/>
      <c r="E52" s="236"/>
      <c r="F52" s="203"/>
      <c r="G52" s="244"/>
      <c r="H52" s="236"/>
    </row>
    <row r="53" spans="1:9" ht="15" customHeight="1" x14ac:dyDescent="0.2">
      <c r="A53" s="232" t="s">
        <v>119</v>
      </c>
      <c r="B53" s="215"/>
      <c r="C53" s="240"/>
      <c r="D53" s="318" t="str">
        <f>IF(E51=0,"",(E10+E18+E26+E42)/E51)</f>
        <v/>
      </c>
      <c r="E53" s="319"/>
      <c r="F53" s="203"/>
      <c r="G53" s="318" t="str">
        <f>IF(H51=0,"",(H10+H18+H26+H42)/H51)</f>
        <v/>
      </c>
      <c r="H53" s="319"/>
    </row>
    <row r="54" spans="1:9" ht="6.75" customHeight="1" x14ac:dyDescent="0.2">
      <c r="A54" s="214"/>
      <c r="B54" s="215"/>
      <c r="C54" s="215"/>
      <c r="D54" s="1"/>
      <c r="E54" s="2"/>
      <c r="F54" s="203"/>
      <c r="G54" s="48"/>
      <c r="H54" s="2"/>
    </row>
    <row r="55" spans="1:9" ht="15" customHeight="1" x14ac:dyDescent="0.2">
      <c r="A55" s="232" t="s">
        <v>120</v>
      </c>
      <c r="B55" s="215"/>
      <c r="C55" s="240"/>
      <c r="D55" s="92">
        <v>0.3</v>
      </c>
      <c r="E55" s="89"/>
      <c r="F55" s="245"/>
      <c r="G55" s="92">
        <v>0.3</v>
      </c>
      <c r="H55" s="89"/>
    </row>
    <row r="56" spans="1:9" ht="6.75" customHeight="1" x14ac:dyDescent="0.2">
      <c r="A56" s="214"/>
      <c r="B56" s="215"/>
      <c r="C56" s="215"/>
      <c r="D56" s="99"/>
      <c r="E56" s="100"/>
      <c r="F56" s="245"/>
      <c r="G56" s="101"/>
      <c r="H56" s="100"/>
    </row>
    <row r="57" spans="1:9" ht="15" customHeight="1" thickBot="1" x14ac:dyDescent="0.25">
      <c r="A57" s="246" t="s">
        <v>121</v>
      </c>
      <c r="B57" s="247"/>
      <c r="C57" s="248"/>
      <c r="D57" s="102">
        <v>0.8</v>
      </c>
      <c r="E57" s="103"/>
      <c r="F57" s="245"/>
      <c r="G57" s="102">
        <v>0.8</v>
      </c>
      <c r="H57" s="103"/>
    </row>
    <row r="58" spans="1:9" ht="15" customHeight="1" thickTop="1" x14ac:dyDescent="0.2">
      <c r="A58" s="249"/>
      <c r="B58" s="203"/>
      <c r="C58" s="203"/>
      <c r="D58" s="205"/>
      <c r="E58" s="206"/>
      <c r="F58" s="203"/>
      <c r="G58" s="203"/>
      <c r="H58" s="203"/>
    </row>
    <row r="59" spans="1:9" ht="15" customHeight="1" x14ac:dyDescent="0.2">
      <c r="A59" s="320" t="s">
        <v>190</v>
      </c>
      <c r="B59" s="320"/>
      <c r="C59" s="320"/>
      <c r="D59" s="320"/>
      <c r="E59" s="320"/>
      <c r="F59" s="320"/>
      <c r="G59" s="320"/>
      <c r="H59" s="320"/>
    </row>
    <row r="60" spans="1:9" ht="15" customHeight="1" x14ac:dyDescent="0.2">
      <c r="A60" s="251"/>
      <c r="B60" s="251"/>
      <c r="C60" s="50" t="s">
        <v>167</v>
      </c>
      <c r="D60" s="92">
        <v>1</v>
      </c>
      <c r="E60" s="251"/>
      <c r="F60" s="251"/>
      <c r="G60" s="92"/>
      <c r="H60" s="203"/>
      <c r="I60" s="51"/>
    </row>
    <row r="61" spans="1:9" x14ac:dyDescent="0.2">
      <c r="A61" s="251"/>
      <c r="B61" s="203"/>
      <c r="C61" s="203"/>
      <c r="D61" s="205"/>
      <c r="E61" s="206"/>
      <c r="F61" s="203"/>
      <c r="G61" s="203"/>
      <c r="H61" s="203"/>
    </row>
    <row r="62" spans="1:9" ht="15" customHeight="1" x14ac:dyDescent="0.2">
      <c r="A62" s="251"/>
      <c r="B62" s="203"/>
      <c r="C62" s="50" t="s">
        <v>118</v>
      </c>
      <c r="D62" s="205"/>
      <c r="E62" s="252"/>
      <c r="F62" s="203"/>
      <c r="G62" s="203"/>
      <c r="H62" s="203"/>
    </row>
    <row r="63" spans="1:9" ht="15" customHeight="1" x14ac:dyDescent="0.2">
      <c r="A63" s="251"/>
      <c r="B63" s="203"/>
      <c r="C63" s="50" t="s">
        <v>120</v>
      </c>
      <c r="D63" s="205"/>
      <c r="E63" s="104"/>
      <c r="F63" s="203"/>
      <c r="G63" s="203"/>
      <c r="H63" s="203"/>
    </row>
    <row r="64" spans="1:9" ht="15" customHeight="1" x14ac:dyDescent="0.2">
      <c r="A64" s="251"/>
      <c r="B64" s="203"/>
      <c r="C64" s="50" t="s">
        <v>168</v>
      </c>
      <c r="D64" s="205"/>
      <c r="E64" s="104"/>
      <c r="F64" s="203"/>
      <c r="G64" s="203"/>
      <c r="H64" s="203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"/>
  <sheetViews>
    <sheetView showGridLines="0" showZeros="0" tabSelected="1" topLeftCell="B4" zoomScale="70" zoomScaleNormal="70" zoomScalePageLayoutView="88" workbookViewId="0">
      <selection activeCell="K20" sqref="K20"/>
    </sheetView>
  </sheetViews>
  <sheetFormatPr baseColWidth="10" defaultColWidth="11.42578125" defaultRowHeight="26.1" customHeight="1" x14ac:dyDescent="0.2"/>
  <cols>
    <col min="1" max="1" width="39.85546875" style="185" hidden="1" customWidth="1"/>
    <col min="2" max="2" width="10.7109375" style="117" customWidth="1"/>
    <col min="3" max="3" width="34" style="185" bestFit="1" customWidth="1"/>
    <col min="4" max="5" width="16.7109375" style="185" customWidth="1"/>
    <col min="6" max="6" width="14.7109375" style="187" customWidth="1"/>
    <col min="7" max="7" width="21.140625" style="185" customWidth="1"/>
    <col min="8" max="8" width="16.140625" style="98" customWidth="1"/>
    <col min="9" max="9" width="18.85546875" style="185" customWidth="1"/>
    <col min="10" max="10" width="13.7109375" style="185" customWidth="1"/>
    <col min="11" max="11" width="16.28515625" style="185" customWidth="1"/>
    <col min="12" max="12" width="13.42578125" style="185" customWidth="1"/>
    <col min="13" max="13" width="13.42578125" style="185" bestFit="1" customWidth="1"/>
    <col min="14" max="14" width="17.42578125" style="185" customWidth="1"/>
    <col min="15" max="15" width="9" style="185" customWidth="1"/>
    <col min="16" max="16" width="13.85546875" style="185" customWidth="1"/>
    <col min="17" max="17" width="12.42578125" style="185" customWidth="1"/>
    <col min="18" max="18" width="17.85546875" style="185" customWidth="1"/>
    <col min="19" max="20" width="13.42578125" style="185" customWidth="1"/>
    <col min="21" max="16384" width="11.42578125" style="185"/>
  </cols>
  <sheetData>
    <row r="1" spans="1:19" ht="26.1" customHeight="1" x14ac:dyDescent="0.2">
      <c r="C1" s="118" t="s">
        <v>0</v>
      </c>
      <c r="D1" s="130" t="s">
        <v>334</v>
      </c>
      <c r="E1" s="96"/>
      <c r="G1" s="97"/>
      <c r="H1" s="120"/>
      <c r="I1" s="97"/>
    </row>
    <row r="2" spans="1:19" ht="26.1" customHeight="1" x14ac:dyDescent="0.2">
      <c r="D2" s="131"/>
      <c r="E2" s="122"/>
    </row>
    <row r="3" spans="1:19" ht="26.1" customHeight="1" x14ac:dyDescent="0.2">
      <c r="C3" s="123" t="s">
        <v>1</v>
      </c>
      <c r="D3" s="130" t="s">
        <v>336</v>
      </c>
      <c r="E3" s="96"/>
      <c r="G3" s="97"/>
      <c r="H3" s="120"/>
      <c r="I3" s="97"/>
    </row>
    <row r="4" spans="1:19" ht="26.1" customHeight="1" x14ac:dyDescent="0.2">
      <c r="C4" s="123" t="s">
        <v>2</v>
      </c>
      <c r="D4" s="186" t="s">
        <v>335</v>
      </c>
      <c r="E4" s="96"/>
      <c r="G4" s="97"/>
      <c r="H4" s="120"/>
      <c r="I4" s="97"/>
    </row>
    <row r="5" spans="1:19" ht="26.1" customHeight="1" x14ac:dyDescent="0.2">
      <c r="D5" s="121"/>
    </row>
    <row r="6" spans="1:19" ht="26.1" customHeight="1" x14ac:dyDescent="0.2">
      <c r="C6" s="123" t="s">
        <v>3</v>
      </c>
      <c r="D6" s="119"/>
      <c r="E6" s="124"/>
      <c r="G6" s="123"/>
      <c r="H6" s="321"/>
      <c r="I6" s="321"/>
      <c r="L6" s="125"/>
      <c r="M6" s="125"/>
      <c r="S6" s="125"/>
    </row>
    <row r="7" spans="1:19" ht="35.1" customHeight="1" x14ac:dyDescent="0.2">
      <c r="K7" s="322" t="s">
        <v>169</v>
      </c>
      <c r="L7" s="323"/>
      <c r="M7" s="323"/>
      <c r="N7" s="323"/>
      <c r="O7" s="324"/>
      <c r="P7" s="322" t="s">
        <v>175</v>
      </c>
      <c r="Q7" s="323"/>
      <c r="R7" s="323"/>
      <c r="S7" s="324"/>
    </row>
    <row r="8" spans="1:19" ht="60.95" customHeight="1" x14ac:dyDescent="0.2">
      <c r="B8" s="137" t="s">
        <v>4</v>
      </c>
      <c r="C8" s="138" t="s">
        <v>193</v>
      </c>
      <c r="D8" s="138" t="s">
        <v>191</v>
      </c>
      <c r="E8" s="138" t="s">
        <v>5</v>
      </c>
      <c r="F8" s="139" t="s">
        <v>6</v>
      </c>
      <c r="G8" s="139" t="s">
        <v>180</v>
      </c>
      <c r="H8" s="140" t="s">
        <v>7</v>
      </c>
      <c r="I8" s="139" t="s">
        <v>145</v>
      </c>
      <c r="J8" s="141" t="s">
        <v>172</v>
      </c>
      <c r="K8" s="141" t="s">
        <v>179</v>
      </c>
      <c r="L8" s="141" t="s">
        <v>170</v>
      </c>
      <c r="M8" s="141" t="s">
        <v>9</v>
      </c>
      <c r="N8" s="141" t="s">
        <v>171</v>
      </c>
      <c r="O8" s="141" t="s">
        <v>166</v>
      </c>
      <c r="P8" s="142" t="s">
        <v>173</v>
      </c>
      <c r="Q8" s="142" t="s">
        <v>174</v>
      </c>
      <c r="R8" s="142" t="s">
        <v>171</v>
      </c>
      <c r="S8" s="142" t="s">
        <v>166</v>
      </c>
    </row>
    <row r="9" spans="1:19" ht="29.1" customHeight="1" x14ac:dyDescent="0.2">
      <c r="A9" s="185" t="str">
        <f>CONCATENATE(C8,F8)</f>
        <v>RaumbezeichnungReinigungs- gruppe</v>
      </c>
      <c r="B9" s="143">
        <v>1</v>
      </c>
      <c r="C9" s="188" t="s">
        <v>337</v>
      </c>
      <c r="D9" s="189"/>
      <c r="E9" s="190" t="s">
        <v>338</v>
      </c>
      <c r="F9" s="190" t="s">
        <v>201</v>
      </c>
      <c r="G9" s="190" t="s">
        <v>339</v>
      </c>
      <c r="H9" s="191">
        <v>11.22</v>
      </c>
      <c r="I9" s="190" t="s">
        <v>14</v>
      </c>
      <c r="J9" s="132">
        <f>IF(I9=0,0,VLOOKUP(I9,Reinigungsturnus!$A$5:$C$20,3,FALSE)*H9/12)</f>
        <v>48.620000000000005</v>
      </c>
      <c r="K9" s="133"/>
      <c r="L9" s="134"/>
      <c r="M9" s="135"/>
      <c r="N9" s="135"/>
      <c r="O9" s="136"/>
      <c r="P9" s="133"/>
      <c r="Q9" s="134"/>
      <c r="R9" s="135"/>
      <c r="S9" s="136">
        <f>VALUE('SVS GR'!$E$62)</f>
        <v>0</v>
      </c>
    </row>
    <row r="10" spans="1:19" ht="29.1" customHeight="1" x14ac:dyDescent="0.2">
      <c r="B10" s="143">
        <v>2</v>
      </c>
      <c r="C10" s="192" t="s">
        <v>340</v>
      </c>
      <c r="D10" s="189"/>
      <c r="E10" s="190" t="s">
        <v>338</v>
      </c>
      <c r="F10" s="190" t="s">
        <v>200</v>
      </c>
      <c r="G10" s="190" t="s">
        <v>339</v>
      </c>
      <c r="H10" s="193">
        <v>1.88</v>
      </c>
      <c r="I10" s="190" t="s">
        <v>14</v>
      </c>
      <c r="J10" s="132">
        <f>IF(I10=0,0,VLOOKUP(I10,Reinigungsturnus!$A$5:$C$20,3,FALSE)*H10/12)</f>
        <v>8.1466666666666665</v>
      </c>
      <c r="K10" s="133"/>
      <c r="L10" s="134"/>
      <c r="M10" s="135"/>
      <c r="N10" s="135"/>
      <c r="O10" s="136"/>
      <c r="P10" s="133"/>
      <c r="Q10" s="134"/>
      <c r="R10" s="135"/>
      <c r="S10" s="136">
        <f>VALUE('SVS GR'!$E$62)</f>
        <v>0</v>
      </c>
    </row>
    <row r="11" spans="1:19" ht="29.1" customHeight="1" x14ac:dyDescent="0.2">
      <c r="B11" s="143">
        <v>3</v>
      </c>
      <c r="C11" s="144" t="s">
        <v>341</v>
      </c>
      <c r="D11" s="196"/>
      <c r="E11" s="146" t="s">
        <v>338</v>
      </c>
      <c r="F11" s="190" t="s">
        <v>312</v>
      </c>
      <c r="G11" s="190" t="s">
        <v>339</v>
      </c>
      <c r="H11" s="145">
        <v>19.489999999999998</v>
      </c>
      <c r="I11" s="190" t="s">
        <v>14</v>
      </c>
      <c r="J11" s="132">
        <f>IF(I11=0,0,VLOOKUP(I11,Reinigungsturnus!$A$5:$C$20,3,FALSE)*H11/12)</f>
        <v>84.456666666666663</v>
      </c>
      <c r="K11" s="133"/>
      <c r="L11" s="134"/>
      <c r="M11" s="135"/>
      <c r="N11" s="135"/>
      <c r="O11" s="136"/>
      <c r="P11" s="133"/>
      <c r="Q11" s="134"/>
      <c r="R11" s="135"/>
      <c r="S11" s="136">
        <f>VALUE('SVS GR'!$E$62)</f>
        <v>0</v>
      </c>
    </row>
    <row r="12" spans="1:19" ht="29.1" customHeight="1" x14ac:dyDescent="0.2">
      <c r="B12" s="143">
        <v>4</v>
      </c>
      <c r="C12" s="144" t="s">
        <v>342</v>
      </c>
      <c r="D12" s="196"/>
      <c r="E12" s="146" t="s">
        <v>338</v>
      </c>
      <c r="F12" s="190" t="s">
        <v>312</v>
      </c>
      <c r="G12" s="190" t="s">
        <v>339</v>
      </c>
      <c r="H12" s="145">
        <v>17.190000000000001</v>
      </c>
      <c r="I12" s="190" t="s">
        <v>14</v>
      </c>
      <c r="J12" s="132">
        <f>IF(I12=0,0,VLOOKUP(I12,Reinigungsturnus!$A$5:$C$20,3,FALSE)*H12/12)</f>
        <v>74.490000000000009</v>
      </c>
      <c r="K12" s="133"/>
      <c r="L12" s="134"/>
      <c r="M12" s="135"/>
      <c r="N12" s="135"/>
      <c r="O12" s="136"/>
      <c r="P12" s="133"/>
      <c r="Q12" s="134"/>
      <c r="R12" s="135"/>
      <c r="S12" s="136">
        <f>VALUE('SVS GR'!$E$62)</f>
        <v>0</v>
      </c>
    </row>
    <row r="13" spans="1:19" ht="29.1" customHeight="1" x14ac:dyDescent="0.2">
      <c r="B13" s="143">
        <v>5</v>
      </c>
      <c r="C13" s="144" t="s">
        <v>343</v>
      </c>
      <c r="D13" s="196"/>
      <c r="E13" s="146" t="s">
        <v>338</v>
      </c>
      <c r="F13" s="190" t="s">
        <v>203</v>
      </c>
      <c r="G13" s="190" t="s">
        <v>344</v>
      </c>
      <c r="H13" s="145">
        <v>13.07</v>
      </c>
      <c r="I13" s="190" t="s">
        <v>14</v>
      </c>
      <c r="J13" s="132">
        <f>IF(I13=0,0,VLOOKUP(I13,Reinigungsturnus!$A$5:$C$20,3,FALSE)*H13/12)</f>
        <v>56.636666666666663</v>
      </c>
      <c r="K13" s="133"/>
      <c r="L13" s="134"/>
      <c r="M13" s="135"/>
      <c r="N13" s="135"/>
      <c r="O13" s="136"/>
      <c r="P13" s="133"/>
      <c r="Q13" s="134"/>
      <c r="R13" s="135"/>
      <c r="S13" s="136">
        <f>VALUE('SVS GR'!$E$62)</f>
        <v>0</v>
      </c>
    </row>
    <row r="14" spans="1:19" ht="29.1" customHeight="1" x14ac:dyDescent="0.2">
      <c r="B14" s="143">
        <v>6</v>
      </c>
      <c r="C14" s="144" t="s">
        <v>345</v>
      </c>
      <c r="D14" s="196"/>
      <c r="E14" s="146" t="s">
        <v>338</v>
      </c>
      <c r="F14" s="190" t="s">
        <v>41</v>
      </c>
      <c r="G14" s="190" t="s">
        <v>344</v>
      </c>
      <c r="H14" s="145">
        <v>81.06</v>
      </c>
      <c r="I14" s="190" t="s">
        <v>14</v>
      </c>
      <c r="J14" s="132">
        <f>IF(I14=0,0,VLOOKUP(I14,Reinigungsturnus!$A$5:$C$20,3,FALSE)*H14/12)</f>
        <v>351.26</v>
      </c>
      <c r="K14" s="133"/>
      <c r="L14" s="134"/>
      <c r="M14" s="135"/>
      <c r="N14" s="135"/>
      <c r="O14" s="136"/>
      <c r="P14" s="133"/>
      <c r="Q14" s="134"/>
      <c r="R14" s="135"/>
      <c r="S14" s="136">
        <f>VALUE('SVS GR'!$E$62)</f>
        <v>0</v>
      </c>
    </row>
    <row r="15" spans="1:19" ht="29.1" customHeight="1" x14ac:dyDescent="0.2">
      <c r="B15" s="143">
        <v>7</v>
      </c>
      <c r="C15" s="144" t="s">
        <v>346</v>
      </c>
      <c r="D15" s="196"/>
      <c r="E15" s="146" t="s">
        <v>338</v>
      </c>
      <c r="F15" s="190" t="s">
        <v>199</v>
      </c>
      <c r="G15" s="190" t="s">
        <v>344</v>
      </c>
      <c r="H15" s="197">
        <v>14.76</v>
      </c>
      <c r="I15" s="190" t="s">
        <v>14</v>
      </c>
      <c r="J15" s="132">
        <f>IF(I15=0,0,VLOOKUP(I15,Reinigungsturnus!$A$5:$C$20,3,FALSE)*H15/12)</f>
        <v>63.96</v>
      </c>
      <c r="K15" s="133"/>
      <c r="L15" s="134"/>
      <c r="M15" s="135"/>
      <c r="N15" s="135"/>
      <c r="O15" s="136"/>
      <c r="P15" s="133"/>
      <c r="Q15" s="134"/>
      <c r="R15" s="135"/>
      <c r="S15" s="136">
        <f>VALUE('SVS GR'!$E$62)</f>
        <v>0</v>
      </c>
    </row>
    <row r="16" spans="1:19" ht="29.1" customHeight="1" x14ac:dyDescent="0.2">
      <c r="B16" s="143">
        <v>8</v>
      </c>
      <c r="C16" s="144" t="s">
        <v>347</v>
      </c>
      <c r="D16" s="196"/>
      <c r="E16" s="146" t="s">
        <v>338</v>
      </c>
      <c r="F16" s="190" t="s">
        <v>205</v>
      </c>
      <c r="G16" s="190" t="s">
        <v>339</v>
      </c>
      <c r="H16" s="195">
        <v>10.3</v>
      </c>
      <c r="I16" s="190" t="s">
        <v>14</v>
      </c>
      <c r="J16" s="132">
        <f>IF(I16=0,0,VLOOKUP(I16,Reinigungsturnus!$A$5:$C$20,3,FALSE)*H16/12)</f>
        <v>44.633333333333333</v>
      </c>
      <c r="K16" s="133"/>
      <c r="L16" s="134"/>
      <c r="M16" s="135"/>
      <c r="N16" s="135"/>
      <c r="O16" s="136"/>
      <c r="P16" s="133"/>
      <c r="Q16" s="134"/>
      <c r="R16" s="135"/>
      <c r="S16" s="136">
        <f>VALUE('SVS GR'!$E$62)</f>
        <v>0</v>
      </c>
    </row>
    <row r="17" spans="2:19" ht="29.1" customHeight="1" x14ac:dyDescent="0.2">
      <c r="B17" s="143">
        <v>9</v>
      </c>
      <c r="C17" s="194" t="s">
        <v>348</v>
      </c>
      <c r="D17" s="189"/>
      <c r="E17" s="190" t="s">
        <v>338</v>
      </c>
      <c r="F17" s="190" t="s">
        <v>201</v>
      </c>
      <c r="G17" s="190" t="s">
        <v>339</v>
      </c>
      <c r="H17" s="198">
        <v>13.4</v>
      </c>
      <c r="I17" s="190" t="s">
        <v>14</v>
      </c>
      <c r="J17" s="132">
        <f>IF(I17=0,0,VLOOKUP(I17,Reinigungsturnus!$A$5:$C$20,3,FALSE)*H17/12)</f>
        <v>58.06666666666667</v>
      </c>
      <c r="K17" s="133"/>
      <c r="L17" s="134"/>
      <c r="M17" s="135"/>
      <c r="N17" s="135"/>
      <c r="O17" s="136"/>
      <c r="P17" s="133"/>
      <c r="Q17" s="134"/>
      <c r="R17" s="135"/>
      <c r="S17" s="136">
        <f>VALUE('SVS GR'!$E$62)</f>
        <v>0</v>
      </c>
    </row>
    <row r="18" spans="2:19" ht="26.1" customHeight="1" x14ac:dyDescent="0.2">
      <c r="B18" s="126" t="s">
        <v>192</v>
      </c>
      <c r="C18" s="105"/>
      <c r="D18" s="105"/>
      <c r="E18" s="105"/>
      <c r="F18" s="105"/>
      <c r="G18" s="105"/>
      <c r="H18" s="106"/>
      <c r="I18" s="105"/>
      <c r="J18" s="128"/>
      <c r="K18" s="105"/>
      <c r="L18" s="106">
        <f>SUM(L9:L17)</f>
        <v>0</v>
      </c>
      <c r="M18" s="127">
        <f>SUM(M9:M17)</f>
        <v>0</v>
      </c>
      <c r="N18" s="127">
        <f>SUM(N9:N17)</f>
        <v>0</v>
      </c>
      <c r="O18" s="128"/>
      <c r="P18" s="128"/>
      <c r="Q18" s="106">
        <f>SUM(Q9:Q17)</f>
        <v>0</v>
      </c>
      <c r="R18" s="127">
        <f>SUM(R9:R17)</f>
        <v>0</v>
      </c>
      <c r="S18" s="129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6CE3EC39-8301-443E-BDB7-2B13C85AEBDB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6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7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Grundreinigung'!L18)</f>
        <v>0</v>
      </c>
      <c r="C11" s="94">
        <f>B11*12</f>
        <v>0</v>
      </c>
      <c r="D11" s="95">
        <f>VALUE('Unterhalts- und Grundreinigung'!N18)</f>
        <v>0</v>
      </c>
      <c r="E11" s="95">
        <f>D11/12</f>
        <v>0</v>
      </c>
      <c r="F11" s="108" t="s">
        <v>333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Grundreinigung'!Q18)</f>
        <v>0</v>
      </c>
      <c r="D12" s="95">
        <f>VALUE('Unterhalts- und Grundreinigung'!R18)</f>
        <v>0</v>
      </c>
      <c r="E12" s="95"/>
      <c r="F12" s="108" t="s">
        <v>333</v>
      </c>
    </row>
    <row r="13" spans="1:6" ht="36" customHeight="1" thickTop="1" x14ac:dyDescent="0.2">
      <c r="A13" s="66"/>
      <c r="B13" s="111" t="s">
        <v>123</v>
      </c>
      <c r="C13" s="93"/>
      <c r="D13" s="112">
        <f>SUM(D11:D12)</f>
        <v>0</v>
      </c>
      <c r="E13" s="112">
        <f>SUM(E11:E12)</f>
        <v>0</v>
      </c>
    </row>
    <row r="14" spans="1:6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</row>
    <row r="15" spans="1:6" ht="36" customHeight="1" x14ac:dyDescent="0.2">
      <c r="A15" s="67"/>
      <c r="B15" s="115" t="s">
        <v>124</v>
      </c>
      <c r="C15" s="115"/>
      <c r="D15" s="116">
        <f>SUM(D13:D14)</f>
        <v>0</v>
      </c>
      <c r="E15" s="116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25"/>
      <c r="D22" s="326"/>
      <c r="F22" s="109"/>
    </row>
    <row r="23" spans="1:6" ht="17.100000000000001" customHeight="1" x14ac:dyDescent="0.2">
      <c r="F23" s="109"/>
    </row>
    <row r="24" spans="1:6" ht="27.95" customHeight="1" x14ac:dyDescent="0.2">
      <c r="A24" s="68" t="s">
        <v>176</v>
      </c>
      <c r="B24" s="69"/>
      <c r="C24" s="325"/>
      <c r="D24" s="326"/>
      <c r="F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2026-01-26T09:23:49Z</cp:lastPrinted>
  <dcterms:created xsi:type="dcterms:W3CDTF">2006-01-25T13:28:40Z</dcterms:created>
  <dcterms:modified xsi:type="dcterms:W3CDTF">2026-01-29T13:57:42Z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